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ellin\Desktop\"/>
    </mc:Choice>
  </mc:AlternateContent>
  <xr:revisionPtr revIDLastSave="0" documentId="8_{665C5DA6-FAF2-481F-B5F2-9E16BECDB5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Q3 2025" sheetId="1" r:id="rId1"/>
    <sheet name="fördelning mellan trad &amp; fond" sheetId="6" r:id="rId2"/>
    <sheet name="Juli" sheetId="4" r:id="rId3"/>
    <sheet name="Augusti" sheetId="3" r:id="rId4"/>
    <sheet name="September" sheetId="2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6" l="1"/>
  <c r="F26" i="6"/>
  <c r="F25" i="6"/>
  <c r="F24" i="6"/>
  <c r="F23" i="6"/>
  <c r="F22" i="6"/>
  <c r="F21" i="6"/>
  <c r="F20" i="6"/>
  <c r="F19" i="6"/>
  <c r="F18" i="6"/>
  <c r="F16" i="6"/>
  <c r="F17" i="6"/>
  <c r="F15" i="6"/>
  <c r="F23" i="1"/>
  <c r="G23" i="1"/>
  <c r="F22" i="1"/>
  <c r="G22" i="1"/>
  <c r="F10" i="6"/>
  <c r="G9" i="6"/>
  <c r="F9" i="6"/>
  <c r="F17" i="2"/>
  <c r="G17" i="2"/>
  <c r="F10" i="2"/>
  <c r="G10" i="2"/>
  <c r="F20" i="3"/>
  <c r="G20" i="3"/>
  <c r="F21" i="3"/>
  <c r="G21" i="3"/>
  <c r="F22" i="3"/>
  <c r="G22" i="3"/>
  <c r="C23" i="3"/>
  <c r="D23" i="3"/>
  <c r="E23" i="3"/>
  <c r="B23" i="3"/>
  <c r="F22" i="4"/>
  <c r="G22" i="4"/>
  <c r="F23" i="4"/>
  <c r="G23" i="4"/>
  <c r="C24" i="4"/>
  <c r="D24" i="4"/>
  <c r="E24" i="4"/>
  <c r="B24" i="4"/>
  <c r="F22" i="2"/>
  <c r="G22" i="2"/>
  <c r="F19" i="3"/>
  <c r="G19" i="3"/>
  <c r="F21" i="4"/>
  <c r="G21" i="4"/>
  <c r="G2" i="6"/>
  <c r="G3" i="6"/>
  <c r="G4" i="6" l="1"/>
  <c r="G5" i="6"/>
  <c r="G6" i="6"/>
  <c r="G7" i="6"/>
  <c r="G8" i="6"/>
  <c r="G10" i="6"/>
  <c r="G11" i="6"/>
  <c r="G12" i="6"/>
  <c r="B13" i="6"/>
  <c r="C13" i="6"/>
  <c r="D13" i="6"/>
  <c r="E13" i="6"/>
  <c r="G15" i="6"/>
  <c r="G16" i="6"/>
  <c r="G17" i="6"/>
  <c r="G18" i="6"/>
  <c r="G19" i="6"/>
  <c r="G20" i="6"/>
  <c r="G21" i="6"/>
  <c r="G22" i="6"/>
  <c r="G23" i="6"/>
  <c r="G24" i="6"/>
  <c r="G25" i="6"/>
  <c r="G26" i="6"/>
  <c r="B27" i="6"/>
  <c r="C27" i="6"/>
  <c r="D27" i="6"/>
  <c r="E27" i="6"/>
  <c r="E23" i="2"/>
  <c r="C23" i="2"/>
  <c r="D23" i="2"/>
  <c r="B23" i="2"/>
  <c r="F21" i="2"/>
  <c r="G21" i="2"/>
  <c r="F10" i="4"/>
  <c r="G10" i="4"/>
  <c r="C28" i="6" l="1"/>
  <c r="E28" i="6"/>
  <c r="D28" i="6"/>
  <c r="B28" i="6"/>
  <c r="F17" i="3"/>
  <c r="G17" i="3"/>
  <c r="F18" i="3"/>
  <c r="G18" i="3"/>
  <c r="F20" i="4"/>
  <c r="G20" i="4"/>
  <c r="F19" i="4"/>
  <c r="G19" i="4"/>
  <c r="F16" i="3"/>
  <c r="G16" i="3"/>
  <c r="F2" i="1"/>
  <c r="G2" i="1"/>
  <c r="F3" i="1"/>
  <c r="G3" i="1"/>
  <c r="F4" i="1"/>
  <c r="G4" i="1"/>
  <c r="G8" i="4" l="1"/>
  <c r="F8" i="4"/>
  <c r="G12" i="4"/>
  <c r="F12" i="4"/>
  <c r="G5" i="4"/>
  <c r="F5" i="4"/>
  <c r="G2" i="4"/>
  <c r="F2" i="4"/>
  <c r="G13" i="4"/>
  <c r="F13" i="4"/>
  <c r="G18" i="4"/>
  <c r="F18" i="4"/>
  <c r="G16" i="4"/>
  <c r="F16" i="4"/>
  <c r="G17" i="4"/>
  <c r="F17" i="4"/>
  <c r="G9" i="4"/>
  <c r="F9" i="4"/>
  <c r="G14" i="4"/>
  <c r="F14" i="4"/>
  <c r="G7" i="4"/>
  <c r="F7" i="4"/>
  <c r="G15" i="4"/>
  <c r="F15" i="4"/>
  <c r="G3" i="4"/>
  <c r="F3" i="4"/>
  <c r="G4" i="4"/>
  <c r="F4" i="4"/>
  <c r="G11" i="4"/>
  <c r="F11" i="4"/>
  <c r="G6" i="4"/>
  <c r="F6" i="4"/>
  <c r="G15" i="3"/>
  <c r="F15" i="3"/>
  <c r="G6" i="3"/>
  <c r="F6" i="3"/>
  <c r="G9" i="3"/>
  <c r="F9" i="3"/>
  <c r="G2" i="3"/>
  <c r="F2" i="3"/>
  <c r="G10" i="3"/>
  <c r="F10" i="3"/>
  <c r="G13" i="3"/>
  <c r="F13" i="3"/>
  <c r="G11" i="3"/>
  <c r="F11" i="3"/>
  <c r="G5" i="3"/>
  <c r="F5" i="3"/>
  <c r="G14" i="3"/>
  <c r="F14" i="3"/>
  <c r="G12" i="3"/>
  <c r="F12" i="3"/>
  <c r="G7" i="3"/>
  <c r="F7" i="3"/>
  <c r="G3" i="3"/>
  <c r="F3" i="3"/>
  <c r="G4" i="3"/>
  <c r="F4" i="3"/>
  <c r="G8" i="3"/>
  <c r="F8" i="3"/>
  <c r="G19" i="2"/>
  <c r="F19" i="2"/>
  <c r="G8" i="2"/>
  <c r="F8" i="2"/>
  <c r="G12" i="2"/>
  <c r="F12" i="2"/>
  <c r="G5" i="2"/>
  <c r="F5" i="2"/>
  <c r="G2" i="2"/>
  <c r="F2" i="2"/>
  <c r="G18" i="2"/>
  <c r="F18" i="2"/>
  <c r="G13" i="2"/>
  <c r="F13" i="2"/>
  <c r="G20" i="2"/>
  <c r="F20" i="2"/>
  <c r="G16" i="2"/>
  <c r="F16" i="2"/>
  <c r="G14" i="2"/>
  <c r="F14" i="2"/>
  <c r="G7" i="2"/>
  <c r="F7" i="2"/>
  <c r="G15" i="2"/>
  <c r="F15" i="2"/>
  <c r="G9" i="2"/>
  <c r="F9" i="2"/>
  <c r="G3" i="2"/>
  <c r="F3" i="2"/>
  <c r="G4" i="2"/>
  <c r="F4" i="2"/>
  <c r="G11" i="2"/>
  <c r="F11" i="2"/>
  <c r="G6" i="2"/>
  <c r="F6" i="2"/>
  <c r="E25" i="1"/>
  <c r="B25" i="1"/>
  <c r="C25" i="1"/>
  <c r="D25" i="1"/>
  <c r="G20" i="1"/>
  <c r="F20" i="1"/>
  <c r="G8" i="1"/>
  <c r="F8" i="1"/>
  <c r="G19" i="1"/>
  <c r="F19" i="1"/>
  <c r="G13" i="1"/>
  <c r="F13" i="1"/>
  <c r="G5" i="1"/>
  <c r="F5" i="1"/>
  <c r="G18" i="1"/>
  <c r="F18" i="1"/>
  <c r="G14" i="1"/>
  <c r="F14" i="1"/>
  <c r="G24" i="1"/>
  <c r="F24" i="1"/>
  <c r="G21" i="1"/>
  <c r="F21" i="1"/>
  <c r="G16" i="1"/>
  <c r="F16" i="1"/>
  <c r="G10" i="1"/>
  <c r="F10" i="1"/>
  <c r="G15" i="1"/>
  <c r="F15" i="1"/>
  <c r="G6" i="1"/>
  <c r="F6" i="1"/>
  <c r="G17" i="1"/>
  <c r="F17" i="1"/>
  <c r="G11" i="1"/>
  <c r="F11" i="1"/>
  <c r="G9" i="1"/>
  <c r="F9" i="1"/>
  <c r="G12" i="1"/>
  <c r="F12" i="1"/>
  <c r="G7" i="1"/>
  <c r="F7" i="1"/>
  <c r="F23" i="3" l="1"/>
  <c r="G23" i="3"/>
  <c r="G24" i="4"/>
  <c r="F24" i="4"/>
  <c r="G23" i="2"/>
  <c r="F23" i="2"/>
  <c r="F25" i="1"/>
  <c r="G25" i="1"/>
</calcChain>
</file>

<file path=xl/sharedStrings.xml><?xml version="1.0" encoding="utf-8"?>
<sst xmlns="http://schemas.openxmlformats.org/spreadsheetml/2006/main" count="159" uniqueCount="38">
  <si>
    <t>Bolagsnamn</t>
  </si>
  <si>
    <t>Antal inflyttade försäkringar</t>
  </si>
  <si>
    <t>Inflyttat Belopp</t>
  </si>
  <si>
    <t>Antal utflyttade försäkringar</t>
  </si>
  <si>
    <t>Utflyttat Belopp</t>
  </si>
  <si>
    <t>Flyttar netto</t>
  </si>
  <si>
    <t>Kapital netto</t>
  </si>
  <si>
    <t>Alecta (Trad)</t>
  </si>
  <si>
    <t>AMF (Fond)</t>
  </si>
  <si>
    <t>AMF (Trad)</t>
  </si>
  <si>
    <t>Folksam (Fond)</t>
  </si>
  <si>
    <t>Folksam (Trad)</t>
  </si>
  <si>
    <t>Handelsbanken (Fond)</t>
  </si>
  <si>
    <t>Handelsbanken (Trad)</t>
  </si>
  <si>
    <t>KPA (Fond)</t>
  </si>
  <si>
    <t>KPA (Trad)</t>
  </si>
  <si>
    <t>Länsförsäkringar (Fond)</t>
  </si>
  <si>
    <t>Länsförsäkringar (Trad)</t>
  </si>
  <si>
    <t>Nordea (Fond)</t>
  </si>
  <si>
    <t>Nordea (Trad)</t>
  </si>
  <si>
    <t>SEB (Fond)</t>
  </si>
  <si>
    <t>SEB (Trad)</t>
  </si>
  <si>
    <t>Skandia (Trad)</t>
  </si>
  <si>
    <t>SPP (Fond)</t>
  </si>
  <si>
    <t>SPP (Trad)</t>
  </si>
  <si>
    <t>Swedbank (Fond)</t>
  </si>
  <si>
    <t>Swedbank (Trad)</t>
  </si>
  <si>
    <t>Försäkringsbolag trad</t>
  </si>
  <si>
    <t>Antal flytt in</t>
  </si>
  <si>
    <t>Antal flytt ut</t>
  </si>
  <si>
    <t>Försäkringsbolag fond</t>
  </si>
  <si>
    <t>Totalt</t>
  </si>
  <si>
    <t xml:space="preserve">Folksam LO (Fond) </t>
  </si>
  <si>
    <t>Futur pension (Fond)</t>
  </si>
  <si>
    <t>Svenska Lärarfonder (Fond)</t>
  </si>
  <si>
    <t>Totalt Q3 2025</t>
  </si>
  <si>
    <t>Totalt trad Q3 2025</t>
  </si>
  <si>
    <t>Totalt fond Q3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</si>
</sst>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1"/>
      <color indexed="8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11"/>
      <color theme="0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rgb="FFB4C6E7"/>
      </patternFill>
    </fill>
    <fill>
      <patternFill patternType="solid">
        <fgColor rgb="FF92D050"/>
        <bgColor rgb="FFFFE699"/>
      </patternFill>
    </fill>
    <fill>
      <patternFill patternType="solid">
        <fgColor rgb="FF92D050"/>
        <bgColor rgb="FFB4C6E7"/>
      </patternFill>
    </fill>
    <fill>
      <patternFill patternType="solid">
        <fgColor rgb="FF002060"/>
        <bgColor rgb="FFBFBFBF"/>
      </patternFill>
    </fill>
    <fill>
      <patternFill patternType="solid">
        <fgColor rgb="FF00B0F0"/>
        <bgColor indexed="64"/>
      </patternFill>
    </fill>
    <fill>
      <patternFill patternType="solid">
        <fgColor rgb="FFEDEDED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2" fillId="0" borderId="0"/>
    <xf numFmtId="0" fontId="13" fillId="0" borderId="0"/>
  </cellStyleXfs>
  <cellXfs count="46">
    <xf numFmtId="0" fontId="0" fillId="0" borderId="0" xfId="0"/>
    <xf numFmtId="0" fontId="2" fillId="0" borderId="0" xfId="0" applyFont="1"/>
    <xf numFmtId="0" fontId="2" fillId="0" borderId="1" xfId="0" applyFont="1" applyBorder="1"/>
    <xf numFmtId="3" fontId="2" fillId="0" borderId="1" xfId="0" applyNumberFormat="1" applyFont="1" applyBorder="1"/>
    <xf numFmtId="3" fontId="3" fillId="0" borderId="1" xfId="0" applyNumberFormat="1" applyFont="1" applyBorder="1" applyAlignment="1">
      <alignment horizontal="right"/>
    </xf>
    <xf numFmtId="0" fontId="4" fillId="0" borderId="0" xfId="0" applyFont="1"/>
    <xf numFmtId="0" fontId="4" fillId="0" borderId="1" xfId="0" applyFont="1" applyBorder="1"/>
    <xf numFmtId="0" fontId="5" fillId="0" borderId="0" xfId="0" applyFont="1"/>
    <xf numFmtId="3" fontId="4" fillId="0" borderId="1" xfId="0" applyNumberFormat="1" applyFont="1" applyBorder="1"/>
    <xf numFmtId="0" fontId="1" fillId="6" borderId="1" xfId="0" applyFont="1" applyFill="1" applyBorder="1"/>
    <xf numFmtId="0" fontId="1" fillId="6" borderId="1" xfId="0" applyFont="1" applyFill="1" applyBorder="1" applyAlignment="1">
      <alignment horizontal="right"/>
    </xf>
    <xf numFmtId="0" fontId="3" fillId="6" borderId="1" xfId="0" applyFont="1" applyFill="1" applyBorder="1" applyAlignment="1">
      <alignment horizontal="right"/>
    </xf>
    <xf numFmtId="0" fontId="3" fillId="6" borderId="1" xfId="0" applyFont="1" applyFill="1" applyBorder="1"/>
    <xf numFmtId="3" fontId="3" fillId="6" borderId="1" xfId="0" applyNumberFormat="1" applyFont="1" applyFill="1" applyBorder="1"/>
    <xf numFmtId="0" fontId="5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6" fillId="6" borderId="1" xfId="0" applyFont="1" applyFill="1" applyBorder="1"/>
    <xf numFmtId="3" fontId="6" fillId="6" borderId="1" xfId="0" applyNumberFormat="1" applyFont="1" applyFill="1" applyBorder="1"/>
    <xf numFmtId="3" fontId="5" fillId="6" borderId="1" xfId="0" applyNumberFormat="1" applyFont="1" applyFill="1" applyBorder="1"/>
    <xf numFmtId="164" fontId="12" fillId="0" borderId="0" xfId="1" applyNumberFormat="1"/>
    <xf numFmtId="0" fontId="13" fillId="0" borderId="0" xfId="2"/>
    <xf numFmtId="0" fontId="11" fillId="5" borderId="2" xfId="2" applyFont="1" applyFill="1" applyBorder="1"/>
    <xf numFmtId="3" fontId="10" fillId="5" borderId="2" xfId="2" applyNumberFormat="1" applyFont="1" applyFill="1" applyBorder="1"/>
    <xf numFmtId="0" fontId="10" fillId="5" borderId="2" xfId="2" applyFont="1" applyFill="1" applyBorder="1"/>
    <xf numFmtId="0" fontId="9" fillId="3" borderId="2" xfId="2" applyFont="1" applyFill="1" applyBorder="1"/>
    <xf numFmtId="3" fontId="7" fillId="4" borderId="2" xfId="2" applyNumberFormat="1" applyFont="1" applyFill="1" applyBorder="1"/>
    <xf numFmtId="0" fontId="7" fillId="4" borderId="2" xfId="2" applyFont="1" applyFill="1" applyBorder="1"/>
    <xf numFmtId="0" fontId="7" fillId="3" borderId="2" xfId="2" applyFont="1" applyFill="1" applyBorder="1"/>
    <xf numFmtId="3" fontId="3" fillId="0" borderId="1" xfId="2" applyNumberFormat="1" applyFont="1" applyBorder="1" applyAlignment="1">
      <alignment horizontal="right"/>
    </xf>
    <xf numFmtId="3" fontId="8" fillId="0" borderId="2" xfId="2" applyNumberFormat="1" applyFont="1" applyBorder="1"/>
    <xf numFmtId="0" fontId="8" fillId="0" borderId="2" xfId="2" applyFont="1" applyBorder="1"/>
    <xf numFmtId="0" fontId="7" fillId="0" borderId="2" xfId="2" applyFont="1" applyBorder="1"/>
    <xf numFmtId="0" fontId="7" fillId="3" borderId="2" xfId="2" applyFont="1" applyFill="1" applyBorder="1" applyAlignment="1">
      <alignment horizontal="right"/>
    </xf>
    <xf numFmtId="0" fontId="7" fillId="3" borderId="0" xfId="2" applyFont="1" applyFill="1"/>
    <xf numFmtId="0" fontId="9" fillId="2" borderId="2" xfId="2" applyFont="1" applyFill="1" applyBorder="1"/>
    <xf numFmtId="3" fontId="7" fillId="2" borderId="2" xfId="2" applyNumberFormat="1" applyFont="1" applyFill="1" applyBorder="1"/>
    <xf numFmtId="0" fontId="7" fillId="2" borderId="2" xfId="2" applyFont="1" applyFill="1" applyBorder="1"/>
    <xf numFmtId="164" fontId="13" fillId="0" borderId="0" xfId="2" applyNumberFormat="1"/>
    <xf numFmtId="0" fontId="7" fillId="2" borderId="2" xfId="2" applyFont="1" applyFill="1" applyBorder="1" applyAlignment="1">
      <alignment horizontal="right"/>
    </xf>
    <xf numFmtId="3" fontId="0" fillId="0" borderId="0" xfId="0" applyNumberFormat="1"/>
    <xf numFmtId="0" fontId="12" fillId="7" borderId="3" xfId="0" applyFont="1" applyFill="1" applyBorder="1" applyAlignment="1">
      <alignment vertical="center"/>
    </xf>
    <xf numFmtId="0" fontId="12" fillId="7" borderId="1" xfId="0" applyFont="1" applyFill="1" applyBorder="1" applyAlignment="1">
      <alignment vertical="center"/>
    </xf>
    <xf numFmtId="0" fontId="12" fillId="7" borderId="4" xfId="0" applyFont="1" applyFill="1" applyBorder="1" applyAlignment="1">
      <alignment vertical="center"/>
    </xf>
    <xf numFmtId="0" fontId="2" fillId="0" borderId="1" xfId="2" applyFont="1" applyBorder="1"/>
    <xf numFmtId="3" fontId="2" fillId="0" borderId="1" xfId="2" applyNumberFormat="1" applyFont="1" applyBorder="1"/>
    <xf numFmtId="3" fontId="1" fillId="0" borderId="1" xfId="2" applyNumberFormat="1" applyFont="1" applyBorder="1" applyAlignment="1">
      <alignment horizontal="right"/>
    </xf>
  </cellXfs>
  <cellStyles count="3">
    <cellStyle name="Normal" xfId="0" builtinId="0"/>
    <cellStyle name="Normal 2" xfId="2" xr:uid="{791BA141-3FD9-41E6-8B7E-CDC6E0933E86}"/>
    <cellStyle name="Normal 3" xfId="1" xr:uid="{51A7476E-92F0-490F-A432-D976DBF922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workbookViewId="0">
      <selection activeCell="H30" sqref="H30"/>
    </sheetView>
  </sheetViews>
  <sheetFormatPr defaultRowHeight="18" customHeight="1" x14ac:dyDescent="0.25"/>
  <cols>
    <col min="1" max="1" width="20.5703125" style="1" customWidth="1" collapsed="1"/>
    <col min="2" max="2" width="23.42578125" style="1" bestFit="1" customWidth="1" collapsed="1"/>
    <col min="3" max="3" width="13.42578125" style="1" bestFit="1" customWidth="1" collapsed="1"/>
    <col min="4" max="4" width="23.5703125" style="1" bestFit="1" customWidth="1" collapsed="1"/>
    <col min="5" max="5" width="13.7109375" style="1" bestFit="1" customWidth="1" collapsed="1"/>
    <col min="6" max="6" width="16.42578125" customWidth="1"/>
    <col min="7" max="7" width="18.140625" customWidth="1"/>
  </cols>
  <sheetData>
    <row r="1" spans="1:7" ht="18" customHeight="1" x14ac:dyDescent="0.25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1" t="s">
        <v>6</v>
      </c>
    </row>
    <row r="2" spans="1:7" ht="18" customHeight="1" x14ac:dyDescent="0.25">
      <c r="A2" s="2" t="s">
        <v>7</v>
      </c>
      <c r="B2" s="2">
        <v>2</v>
      </c>
      <c r="C2" s="3">
        <v>27765.93</v>
      </c>
      <c r="D2" s="2">
        <v>4</v>
      </c>
      <c r="E2" s="3">
        <v>436830.88</v>
      </c>
      <c r="F2" s="4">
        <f t="shared" ref="F2:F24" si="0">SUM(B2-D2)</f>
        <v>-2</v>
      </c>
      <c r="G2" s="4">
        <f t="shared" ref="G2:G24" si="1">SUM(C2-E2)</f>
        <v>-409064.95</v>
      </c>
    </row>
    <row r="3" spans="1:7" ht="18" customHeight="1" x14ac:dyDescent="0.25">
      <c r="A3" s="2" t="s">
        <v>8</v>
      </c>
      <c r="B3" s="2">
        <v>22</v>
      </c>
      <c r="C3" s="3">
        <v>4265940.49</v>
      </c>
      <c r="D3" s="2">
        <v>72</v>
      </c>
      <c r="E3" s="3">
        <v>21459755.450000003</v>
      </c>
      <c r="F3" s="4">
        <f t="shared" si="0"/>
        <v>-50</v>
      </c>
      <c r="G3" s="4">
        <f t="shared" si="1"/>
        <v>-17193814.960000001</v>
      </c>
    </row>
    <row r="4" spans="1:7" ht="18" customHeight="1" x14ac:dyDescent="0.25">
      <c r="A4" s="2" t="s">
        <v>9</v>
      </c>
      <c r="B4" s="2">
        <v>6</v>
      </c>
      <c r="C4" s="3">
        <v>1024281.25</v>
      </c>
      <c r="D4" s="2">
        <v>113</v>
      </c>
      <c r="E4" s="3">
        <v>17324398.030000001</v>
      </c>
      <c r="F4" s="4">
        <f t="shared" si="0"/>
        <v>-107</v>
      </c>
      <c r="G4" s="4">
        <f t="shared" si="1"/>
        <v>-16300116.780000001</v>
      </c>
    </row>
    <row r="5" spans="1:7" ht="18" customHeight="1" x14ac:dyDescent="0.25">
      <c r="A5" s="2" t="s">
        <v>10</v>
      </c>
      <c r="B5" s="2">
        <v>0</v>
      </c>
      <c r="C5" s="3">
        <v>0</v>
      </c>
      <c r="D5" s="2">
        <v>4</v>
      </c>
      <c r="E5" s="3">
        <v>1791525.7200000002</v>
      </c>
      <c r="F5" s="4">
        <f t="shared" si="0"/>
        <v>-4</v>
      </c>
      <c r="G5" s="4">
        <f t="shared" si="1"/>
        <v>-1791525.7200000002</v>
      </c>
    </row>
    <row r="6" spans="1:7" ht="18" customHeight="1" x14ac:dyDescent="0.25">
      <c r="A6" s="2" t="s">
        <v>11</v>
      </c>
      <c r="B6" s="2">
        <v>0</v>
      </c>
      <c r="C6" s="3">
        <v>0</v>
      </c>
      <c r="D6" s="2">
        <v>8</v>
      </c>
      <c r="E6" s="3">
        <v>764733.5</v>
      </c>
      <c r="F6" s="4">
        <f t="shared" si="0"/>
        <v>-8</v>
      </c>
      <c r="G6" s="4">
        <f t="shared" si="1"/>
        <v>-764733.5</v>
      </c>
    </row>
    <row r="7" spans="1:7" ht="18" customHeight="1" x14ac:dyDescent="0.25">
      <c r="A7" s="2" t="s">
        <v>32</v>
      </c>
      <c r="B7" s="2">
        <v>240</v>
      </c>
      <c r="C7" s="3">
        <v>36754603.100000001</v>
      </c>
      <c r="D7" s="2">
        <v>61</v>
      </c>
      <c r="E7" s="3">
        <v>20697452.710000001</v>
      </c>
      <c r="F7" s="4">
        <f t="shared" si="0"/>
        <v>179</v>
      </c>
      <c r="G7" s="4">
        <f t="shared" si="1"/>
        <v>16057150.390000001</v>
      </c>
    </row>
    <row r="8" spans="1:7" ht="18" customHeight="1" x14ac:dyDescent="0.25">
      <c r="A8" s="2" t="s">
        <v>33</v>
      </c>
      <c r="B8" s="2">
        <v>128</v>
      </c>
      <c r="C8" s="3">
        <v>30340149.059999999</v>
      </c>
      <c r="D8" s="2">
        <v>20</v>
      </c>
      <c r="E8" s="3">
        <v>7818482.9299999997</v>
      </c>
      <c r="F8" s="4">
        <f t="shared" si="0"/>
        <v>108</v>
      </c>
      <c r="G8" s="4">
        <f t="shared" si="1"/>
        <v>22521666.129999999</v>
      </c>
    </row>
    <row r="9" spans="1:7" ht="18" customHeight="1" x14ac:dyDescent="0.25">
      <c r="A9" s="2" t="s">
        <v>12</v>
      </c>
      <c r="B9" s="2">
        <v>176</v>
      </c>
      <c r="C9" s="3">
        <v>35686706.989999995</v>
      </c>
      <c r="D9" s="2">
        <v>85</v>
      </c>
      <c r="E9" s="3">
        <v>16292937.83</v>
      </c>
      <c r="F9" s="4">
        <f t="shared" si="0"/>
        <v>91</v>
      </c>
      <c r="G9" s="4">
        <f t="shared" si="1"/>
        <v>19393769.159999996</v>
      </c>
    </row>
    <row r="10" spans="1:7" ht="18" customHeight="1" x14ac:dyDescent="0.25">
      <c r="A10" s="2" t="s">
        <v>13</v>
      </c>
      <c r="B10" s="2">
        <v>0</v>
      </c>
      <c r="C10" s="3">
        <v>0</v>
      </c>
      <c r="D10" s="2">
        <v>6</v>
      </c>
      <c r="E10" s="3">
        <v>255094.81</v>
      </c>
      <c r="F10" s="4">
        <f t="shared" si="0"/>
        <v>-6</v>
      </c>
      <c r="G10" s="4">
        <f t="shared" si="1"/>
        <v>-255094.81</v>
      </c>
    </row>
    <row r="11" spans="1:7" ht="18" customHeight="1" x14ac:dyDescent="0.25">
      <c r="A11" s="6" t="s">
        <v>14</v>
      </c>
      <c r="B11" s="2">
        <v>9</v>
      </c>
      <c r="C11" s="3">
        <v>1984431.9700000002</v>
      </c>
      <c r="D11" s="2">
        <v>34</v>
      </c>
      <c r="E11" s="3">
        <v>11336573.140000001</v>
      </c>
      <c r="F11" s="4">
        <f t="shared" si="0"/>
        <v>-25</v>
      </c>
      <c r="G11" s="4">
        <f t="shared" si="1"/>
        <v>-9352141.1699999999</v>
      </c>
    </row>
    <row r="12" spans="1:7" ht="18" customHeight="1" x14ac:dyDescent="0.25">
      <c r="A12" s="6" t="s">
        <v>15</v>
      </c>
      <c r="B12" s="2">
        <v>7</v>
      </c>
      <c r="C12" s="3">
        <v>923109.98</v>
      </c>
      <c r="D12" s="2">
        <v>1157</v>
      </c>
      <c r="E12" s="3">
        <v>181208462</v>
      </c>
      <c r="F12" s="4">
        <f t="shared" si="0"/>
        <v>-1150</v>
      </c>
      <c r="G12" s="4">
        <f t="shared" si="1"/>
        <v>-180285352.02000001</v>
      </c>
    </row>
    <row r="13" spans="1:7" ht="18" customHeight="1" x14ac:dyDescent="0.25">
      <c r="A13" s="2" t="s">
        <v>16</v>
      </c>
      <c r="B13" s="2">
        <v>309</v>
      </c>
      <c r="C13" s="3">
        <v>72959692.479999989</v>
      </c>
      <c r="D13" s="2">
        <v>61</v>
      </c>
      <c r="E13" s="3">
        <v>10974612</v>
      </c>
      <c r="F13" s="4">
        <f t="shared" si="0"/>
        <v>248</v>
      </c>
      <c r="G13" s="4">
        <f t="shared" si="1"/>
        <v>61985080.479999989</v>
      </c>
    </row>
    <row r="14" spans="1:7" ht="18" customHeight="1" x14ac:dyDescent="0.25">
      <c r="A14" s="2" t="s">
        <v>17</v>
      </c>
      <c r="B14" s="2">
        <v>0</v>
      </c>
      <c r="C14" s="3">
        <v>0</v>
      </c>
      <c r="D14" s="2">
        <v>8</v>
      </c>
      <c r="E14" s="3">
        <v>871878</v>
      </c>
      <c r="F14" s="4">
        <f t="shared" si="0"/>
        <v>-8</v>
      </c>
      <c r="G14" s="4">
        <f t="shared" si="1"/>
        <v>-871878</v>
      </c>
    </row>
    <row r="15" spans="1:7" ht="18" customHeight="1" x14ac:dyDescent="0.25">
      <c r="A15" s="2" t="s">
        <v>34</v>
      </c>
      <c r="B15" s="2">
        <v>4</v>
      </c>
      <c r="C15" s="3">
        <v>677539.17999999993</v>
      </c>
      <c r="D15" s="2">
        <v>17</v>
      </c>
      <c r="E15" s="3">
        <v>6981035.1900000004</v>
      </c>
      <c r="F15" s="4">
        <f t="shared" si="0"/>
        <v>-13</v>
      </c>
      <c r="G15" s="4">
        <f t="shared" si="1"/>
        <v>-6303496.0100000007</v>
      </c>
    </row>
    <row r="16" spans="1:7" ht="18" customHeight="1" x14ac:dyDescent="0.25">
      <c r="A16" s="2" t="s">
        <v>18</v>
      </c>
      <c r="B16" s="2">
        <v>400</v>
      </c>
      <c r="C16" s="3">
        <v>75280430.269999996</v>
      </c>
      <c r="D16" s="2">
        <v>56</v>
      </c>
      <c r="E16" s="3">
        <v>16559220</v>
      </c>
      <c r="F16" s="4">
        <f t="shared" si="0"/>
        <v>344</v>
      </c>
      <c r="G16" s="4">
        <f t="shared" si="1"/>
        <v>58721210.269999996</v>
      </c>
    </row>
    <row r="17" spans="1:7" ht="18" customHeight="1" x14ac:dyDescent="0.25">
      <c r="A17" s="2" t="s">
        <v>19</v>
      </c>
      <c r="B17" s="2">
        <v>0</v>
      </c>
      <c r="C17" s="3">
        <v>0</v>
      </c>
      <c r="D17" s="2">
        <v>9</v>
      </c>
      <c r="E17" s="3">
        <v>362942</v>
      </c>
      <c r="F17" s="4">
        <f t="shared" si="0"/>
        <v>-9</v>
      </c>
      <c r="G17" s="4">
        <f t="shared" si="1"/>
        <v>-362942</v>
      </c>
    </row>
    <row r="18" spans="1:7" ht="18" customHeight="1" x14ac:dyDescent="0.25">
      <c r="A18" s="2" t="s">
        <v>20</v>
      </c>
      <c r="B18" s="2">
        <v>172</v>
      </c>
      <c r="C18" s="3">
        <v>29975694.839999996</v>
      </c>
      <c r="D18" s="2">
        <v>62</v>
      </c>
      <c r="E18" s="3">
        <v>15118890.220000001</v>
      </c>
      <c r="F18" s="4">
        <f t="shared" si="0"/>
        <v>110</v>
      </c>
      <c r="G18" s="4">
        <f t="shared" si="1"/>
        <v>14856804.619999995</v>
      </c>
    </row>
    <row r="19" spans="1:7" ht="18" customHeight="1" x14ac:dyDescent="0.25">
      <c r="A19" s="2" t="s">
        <v>21</v>
      </c>
      <c r="B19" s="2">
        <v>0</v>
      </c>
      <c r="C19" s="3">
        <v>0</v>
      </c>
      <c r="D19" s="2">
        <v>1</v>
      </c>
      <c r="E19" s="3">
        <v>149736</v>
      </c>
      <c r="F19" s="4">
        <f t="shared" si="0"/>
        <v>-1</v>
      </c>
      <c r="G19" s="4">
        <f t="shared" si="1"/>
        <v>-149736</v>
      </c>
    </row>
    <row r="20" spans="1:7" ht="18" customHeight="1" x14ac:dyDescent="0.25">
      <c r="A20" s="2" t="s">
        <v>22</v>
      </c>
      <c r="B20" s="2">
        <v>37</v>
      </c>
      <c r="C20" s="3">
        <v>13280747.98</v>
      </c>
      <c r="D20" s="2">
        <v>13</v>
      </c>
      <c r="E20" s="3">
        <v>2703973</v>
      </c>
      <c r="F20" s="4">
        <f t="shared" si="0"/>
        <v>24</v>
      </c>
      <c r="G20" s="4">
        <f t="shared" si="1"/>
        <v>10576774.98</v>
      </c>
    </row>
    <row r="21" spans="1:7" ht="18" customHeight="1" x14ac:dyDescent="0.25">
      <c r="A21" s="2" t="s">
        <v>23</v>
      </c>
      <c r="B21" s="2">
        <v>0</v>
      </c>
      <c r="C21" s="3">
        <v>0</v>
      </c>
      <c r="D21" s="2">
        <v>52</v>
      </c>
      <c r="E21" s="3">
        <v>4725370.5399999991</v>
      </c>
      <c r="F21" s="4">
        <f t="shared" si="0"/>
        <v>-52</v>
      </c>
      <c r="G21" s="4">
        <f t="shared" si="1"/>
        <v>-4725370.5399999991</v>
      </c>
    </row>
    <row r="22" spans="1:7" ht="18" customHeight="1" x14ac:dyDescent="0.25">
      <c r="A22" s="2" t="s">
        <v>24</v>
      </c>
      <c r="B22" s="2">
        <v>0</v>
      </c>
      <c r="C22" s="3">
        <v>0</v>
      </c>
      <c r="D22" s="2">
        <v>1</v>
      </c>
      <c r="E22" s="3">
        <v>64523.09</v>
      </c>
      <c r="F22" s="4">
        <f t="shared" ref="F22:F23" si="2">SUM(B22-D22)</f>
        <v>-1</v>
      </c>
      <c r="G22" s="4">
        <f t="shared" ref="G22:G23" si="3">SUM(C22-E22)</f>
        <v>-64523.09</v>
      </c>
    </row>
    <row r="23" spans="1:7" ht="18" customHeight="1" x14ac:dyDescent="0.25">
      <c r="A23" s="2" t="s">
        <v>25</v>
      </c>
      <c r="B23" s="2">
        <v>481</v>
      </c>
      <c r="C23" s="3">
        <v>86561983.939999998</v>
      </c>
      <c r="D23" s="2">
        <v>114</v>
      </c>
      <c r="E23" s="3">
        <v>50859921.089999996</v>
      </c>
      <c r="F23" s="4">
        <f t="shared" si="2"/>
        <v>367</v>
      </c>
      <c r="G23" s="4">
        <f t="shared" si="3"/>
        <v>35702062.850000001</v>
      </c>
    </row>
    <row r="24" spans="1:7" ht="18" customHeight="1" x14ac:dyDescent="0.25">
      <c r="A24" s="2" t="s">
        <v>26</v>
      </c>
      <c r="B24" s="2">
        <v>0</v>
      </c>
      <c r="C24" s="3">
        <v>0</v>
      </c>
      <c r="D24" s="2">
        <v>35</v>
      </c>
      <c r="E24" s="3">
        <v>984729.33</v>
      </c>
      <c r="F24" s="4">
        <f t="shared" si="0"/>
        <v>-35</v>
      </c>
      <c r="G24" s="4">
        <f t="shared" si="1"/>
        <v>-984729.33</v>
      </c>
    </row>
    <row r="25" spans="1:7" s="7" customFormat="1" ht="18" customHeight="1" x14ac:dyDescent="0.25">
      <c r="A25" s="9" t="s">
        <v>35</v>
      </c>
      <c r="B25" s="12">
        <f t="shared" ref="B25:D25" si="4">SUM(B2:B24)</f>
        <v>1993</v>
      </c>
      <c r="C25" s="13">
        <f t="shared" si="4"/>
        <v>389743077.45999998</v>
      </c>
      <c r="D25" s="12">
        <f t="shared" si="4"/>
        <v>1993</v>
      </c>
      <c r="E25" s="13">
        <f>SUM(E2:E24)</f>
        <v>389743077.45999998</v>
      </c>
      <c r="F25" s="18">
        <f>SUM(F2:F24)</f>
        <v>0</v>
      </c>
      <c r="G25" s="18">
        <f>SUM(G2:G24)</f>
        <v>-3.8999132812023163E-8</v>
      </c>
    </row>
    <row r="26" spans="1:7" ht="18" customHeight="1" x14ac:dyDescent="0.25">
      <c r="F26" s="5"/>
      <c r="G26" s="5"/>
    </row>
  </sheetData>
  <sortState xmlns:xlrd2="http://schemas.microsoft.com/office/spreadsheetml/2017/richdata2" ref="A2:G24">
    <sortCondition ref="A2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C483E-6AFA-4A80-BBB0-DE82891B69E0}">
  <dimension ref="A1:L28"/>
  <sheetViews>
    <sheetView workbookViewId="0"/>
  </sheetViews>
  <sheetFormatPr defaultRowHeight="15" x14ac:dyDescent="0.25"/>
  <cols>
    <col min="1" max="1" width="25.5703125" style="20" customWidth="1"/>
    <col min="2" max="2" width="14.5703125" style="20" customWidth="1"/>
    <col min="3" max="3" width="14.85546875" style="20" customWidth="1"/>
    <col min="4" max="4" width="17" style="20" customWidth="1"/>
    <col min="5" max="5" width="18.140625" style="20" customWidth="1"/>
    <col min="6" max="6" width="16.85546875" style="20" customWidth="1"/>
    <col min="7" max="7" width="18" style="20" customWidth="1"/>
    <col min="8" max="16384" width="9.140625" style="20"/>
  </cols>
  <sheetData>
    <row r="1" spans="1:12" x14ac:dyDescent="0.25">
      <c r="A1" s="36" t="s">
        <v>27</v>
      </c>
      <c r="B1" s="36" t="s">
        <v>28</v>
      </c>
      <c r="C1" s="36" t="s">
        <v>2</v>
      </c>
      <c r="D1" s="36" t="s">
        <v>29</v>
      </c>
      <c r="E1" s="36" t="s">
        <v>4</v>
      </c>
      <c r="F1" s="38" t="s">
        <v>5</v>
      </c>
      <c r="G1" s="38" t="s">
        <v>6</v>
      </c>
    </row>
    <row r="2" spans="1:12" x14ac:dyDescent="0.25">
      <c r="A2" s="31" t="s">
        <v>7</v>
      </c>
      <c r="B2" s="30">
        <v>2</v>
      </c>
      <c r="C2" s="29">
        <v>27765.93</v>
      </c>
      <c r="D2" s="30">
        <v>4</v>
      </c>
      <c r="E2" s="29">
        <v>436830.88</v>
      </c>
      <c r="F2" s="28">
        <v>-2</v>
      </c>
      <c r="G2" s="28">
        <f t="shared" ref="G2:G12" si="0">SUM(C2-E2)</f>
        <v>-409064.95</v>
      </c>
      <c r="J2" s="19"/>
      <c r="K2" s="19"/>
      <c r="L2" s="37"/>
    </row>
    <row r="3" spans="1:12" x14ac:dyDescent="0.25">
      <c r="A3" s="31" t="s">
        <v>9</v>
      </c>
      <c r="B3" s="30">
        <v>6</v>
      </c>
      <c r="C3" s="29">
        <v>1024281.25</v>
      </c>
      <c r="D3" s="30">
        <v>113</v>
      </c>
      <c r="E3" s="29">
        <v>17324398.030000001</v>
      </c>
      <c r="F3" s="28">
        <v>-107</v>
      </c>
      <c r="G3" s="28">
        <f t="shared" si="0"/>
        <v>-16300116.780000001</v>
      </c>
      <c r="J3" s="19"/>
      <c r="K3" s="19"/>
      <c r="L3" s="37"/>
    </row>
    <row r="4" spans="1:12" x14ac:dyDescent="0.25">
      <c r="A4" s="31" t="s">
        <v>11</v>
      </c>
      <c r="B4" s="30">
        <v>0</v>
      </c>
      <c r="C4" s="29">
        <v>0</v>
      </c>
      <c r="D4" s="30">
        <v>8</v>
      </c>
      <c r="E4" s="29">
        <v>764733.5</v>
      </c>
      <c r="F4" s="28">
        <v>-8</v>
      </c>
      <c r="G4" s="28">
        <f t="shared" si="0"/>
        <v>-764733.5</v>
      </c>
      <c r="J4" s="19"/>
      <c r="K4" s="19"/>
      <c r="L4" s="37"/>
    </row>
    <row r="5" spans="1:12" x14ac:dyDescent="0.25">
      <c r="A5" s="31" t="s">
        <v>13</v>
      </c>
      <c r="B5" s="30">
        <v>0</v>
      </c>
      <c r="C5" s="29">
        <v>0</v>
      </c>
      <c r="D5" s="30">
        <v>6</v>
      </c>
      <c r="E5" s="29">
        <v>255094.81</v>
      </c>
      <c r="F5" s="28">
        <v>-6</v>
      </c>
      <c r="G5" s="28">
        <f t="shared" si="0"/>
        <v>-255094.81</v>
      </c>
      <c r="J5" s="19"/>
      <c r="K5" s="19"/>
      <c r="L5" s="37"/>
    </row>
    <row r="6" spans="1:12" x14ac:dyDescent="0.25">
      <c r="A6" s="31" t="s">
        <v>15</v>
      </c>
      <c r="B6" s="30">
        <v>7</v>
      </c>
      <c r="C6" s="29">
        <v>923109.98</v>
      </c>
      <c r="D6" s="30">
        <v>1157</v>
      </c>
      <c r="E6" s="29">
        <v>181208462</v>
      </c>
      <c r="F6" s="28">
        <v>-1150</v>
      </c>
      <c r="G6" s="28">
        <f t="shared" si="0"/>
        <v>-180285352.02000001</v>
      </c>
      <c r="J6" s="19"/>
      <c r="K6" s="19"/>
      <c r="L6" s="37"/>
    </row>
    <row r="7" spans="1:12" x14ac:dyDescent="0.25">
      <c r="A7" s="31" t="s">
        <v>17</v>
      </c>
      <c r="B7" s="30">
        <v>0</v>
      </c>
      <c r="C7" s="29">
        <v>0</v>
      </c>
      <c r="D7" s="30">
        <v>8</v>
      </c>
      <c r="E7" s="29">
        <v>871878</v>
      </c>
      <c r="F7" s="28">
        <v>-8</v>
      </c>
      <c r="G7" s="28">
        <f t="shared" si="0"/>
        <v>-871878</v>
      </c>
      <c r="J7" s="19"/>
      <c r="K7" s="19"/>
      <c r="L7" s="37"/>
    </row>
    <row r="8" spans="1:12" x14ac:dyDescent="0.25">
      <c r="A8" s="31" t="s">
        <v>19</v>
      </c>
      <c r="B8" s="30">
        <v>0</v>
      </c>
      <c r="C8" s="29">
        <v>0</v>
      </c>
      <c r="D8" s="30">
        <v>9</v>
      </c>
      <c r="E8" s="29">
        <v>362942</v>
      </c>
      <c r="F8" s="28">
        <v>-9</v>
      </c>
      <c r="G8" s="28">
        <f t="shared" si="0"/>
        <v>-362942</v>
      </c>
      <c r="J8" s="19"/>
      <c r="K8" s="19"/>
      <c r="L8" s="37"/>
    </row>
    <row r="9" spans="1:12" x14ac:dyDescent="0.25">
      <c r="A9" s="31" t="s">
        <v>21</v>
      </c>
      <c r="B9" s="2">
        <v>0</v>
      </c>
      <c r="C9" s="3">
        <v>0</v>
      </c>
      <c r="D9" s="2">
        <v>1</v>
      </c>
      <c r="E9" s="3">
        <v>149736</v>
      </c>
      <c r="F9" s="4">
        <f t="shared" ref="F9:F10" si="1">SUM(B9-D9)</f>
        <v>-1</v>
      </c>
      <c r="G9" s="28">
        <f t="shared" si="0"/>
        <v>-149736</v>
      </c>
      <c r="J9" s="19"/>
      <c r="K9" s="19"/>
      <c r="L9" s="37"/>
    </row>
    <row r="10" spans="1:12" x14ac:dyDescent="0.25">
      <c r="A10" s="31" t="s">
        <v>22</v>
      </c>
      <c r="B10" s="2">
        <v>37</v>
      </c>
      <c r="C10" s="3">
        <v>13280747.98</v>
      </c>
      <c r="D10" s="2">
        <v>13</v>
      </c>
      <c r="E10" s="3">
        <v>2703973</v>
      </c>
      <c r="F10" s="4">
        <f t="shared" si="1"/>
        <v>24</v>
      </c>
      <c r="G10" s="28">
        <f t="shared" si="0"/>
        <v>10576774.98</v>
      </c>
      <c r="J10" s="19"/>
      <c r="K10" s="19"/>
      <c r="L10" s="37"/>
    </row>
    <row r="11" spans="1:12" x14ac:dyDescent="0.25">
      <c r="A11" s="31" t="s">
        <v>24</v>
      </c>
      <c r="B11" s="30">
        <v>0</v>
      </c>
      <c r="C11" s="29">
        <v>0</v>
      </c>
      <c r="D11" s="43">
        <v>1</v>
      </c>
      <c r="E11" s="44">
        <v>64523.09</v>
      </c>
      <c r="F11" s="45">
        <f>SUM(B11-D11)</f>
        <v>-1</v>
      </c>
      <c r="G11" s="28">
        <f t="shared" si="0"/>
        <v>-64523.09</v>
      </c>
      <c r="J11" s="19"/>
      <c r="K11" s="19"/>
      <c r="L11" s="37"/>
    </row>
    <row r="12" spans="1:12" x14ac:dyDescent="0.25">
      <c r="A12" s="31" t="s">
        <v>26</v>
      </c>
      <c r="B12" s="30">
        <v>0</v>
      </c>
      <c r="C12" s="29">
        <v>0</v>
      </c>
      <c r="D12" s="30">
        <v>35</v>
      </c>
      <c r="E12" s="29">
        <v>984729.33</v>
      </c>
      <c r="F12" s="28">
        <v>-35</v>
      </c>
      <c r="G12" s="28">
        <f t="shared" si="0"/>
        <v>-984729.33</v>
      </c>
      <c r="J12" s="19"/>
      <c r="K12" s="19"/>
      <c r="L12" s="37"/>
    </row>
    <row r="13" spans="1:12" x14ac:dyDescent="0.25">
      <c r="A13" s="36" t="s">
        <v>36</v>
      </c>
      <c r="B13" s="36">
        <f>SUM(B2:B12)</f>
        <v>52</v>
      </c>
      <c r="C13" s="35">
        <f>SUM(C2:C12)</f>
        <v>15255905.140000001</v>
      </c>
      <c r="D13" s="36">
        <f>SUM(D2:D12)</f>
        <v>1355</v>
      </c>
      <c r="E13" s="35">
        <f>SUM(E2:E12)</f>
        <v>205127300.64000002</v>
      </c>
      <c r="F13" s="34"/>
      <c r="G13" s="34"/>
    </row>
    <row r="14" spans="1:12" x14ac:dyDescent="0.25">
      <c r="A14" s="33" t="s">
        <v>30</v>
      </c>
      <c r="B14" s="27" t="s">
        <v>28</v>
      </c>
      <c r="C14" s="27" t="s">
        <v>2</v>
      </c>
      <c r="D14" s="27" t="s">
        <v>29</v>
      </c>
      <c r="E14" s="27" t="s">
        <v>4</v>
      </c>
      <c r="F14" s="32" t="s">
        <v>5</v>
      </c>
      <c r="G14" s="32" t="s">
        <v>6</v>
      </c>
    </row>
    <row r="15" spans="1:12" x14ac:dyDescent="0.25">
      <c r="A15" s="31" t="s">
        <v>8</v>
      </c>
      <c r="B15" s="2">
        <v>22</v>
      </c>
      <c r="C15" s="3">
        <v>4265940.49</v>
      </c>
      <c r="D15" s="2">
        <v>72</v>
      </c>
      <c r="E15" s="3">
        <v>21459755.450000003</v>
      </c>
      <c r="F15" s="4">
        <f t="shared" ref="F15:F26" si="2">SUM(B15-D15)</f>
        <v>-50</v>
      </c>
      <c r="G15" s="28">
        <f t="shared" ref="G15:G26" si="3">SUM(C15-E15)</f>
        <v>-17193814.960000001</v>
      </c>
    </row>
    <row r="16" spans="1:12" x14ac:dyDescent="0.25">
      <c r="A16" s="31" t="s">
        <v>10</v>
      </c>
      <c r="B16" s="2">
        <v>0</v>
      </c>
      <c r="C16" s="3">
        <v>0</v>
      </c>
      <c r="D16" s="2">
        <v>4</v>
      </c>
      <c r="E16" s="3">
        <v>1791525.7200000002</v>
      </c>
      <c r="F16" s="4">
        <f t="shared" si="2"/>
        <v>-4</v>
      </c>
      <c r="G16" s="28">
        <f t="shared" si="3"/>
        <v>-1791525.7200000002</v>
      </c>
    </row>
    <row r="17" spans="1:7" x14ac:dyDescent="0.25">
      <c r="A17" s="31" t="s">
        <v>32</v>
      </c>
      <c r="B17" s="2">
        <v>240</v>
      </c>
      <c r="C17" s="3">
        <v>36754603.100000001</v>
      </c>
      <c r="D17" s="2">
        <v>61</v>
      </c>
      <c r="E17" s="3">
        <v>20697452.710000001</v>
      </c>
      <c r="F17" s="4">
        <f t="shared" si="2"/>
        <v>179</v>
      </c>
      <c r="G17" s="28">
        <f t="shared" si="3"/>
        <v>16057150.390000001</v>
      </c>
    </row>
    <row r="18" spans="1:7" x14ac:dyDescent="0.25">
      <c r="A18" s="31" t="s">
        <v>33</v>
      </c>
      <c r="B18" s="2">
        <v>128</v>
      </c>
      <c r="C18" s="3">
        <v>30340149.059999999</v>
      </c>
      <c r="D18" s="2">
        <v>20</v>
      </c>
      <c r="E18" s="3">
        <v>7818482.9299999997</v>
      </c>
      <c r="F18" s="4">
        <f t="shared" si="2"/>
        <v>108</v>
      </c>
      <c r="G18" s="28">
        <f t="shared" si="3"/>
        <v>22521666.129999999</v>
      </c>
    </row>
    <row r="19" spans="1:7" x14ac:dyDescent="0.25">
      <c r="A19" s="31" t="s">
        <v>12</v>
      </c>
      <c r="B19" s="2">
        <v>176</v>
      </c>
      <c r="C19" s="3">
        <v>35686706.989999995</v>
      </c>
      <c r="D19" s="2">
        <v>85</v>
      </c>
      <c r="E19" s="3">
        <v>16292937.83</v>
      </c>
      <c r="F19" s="4">
        <f t="shared" si="2"/>
        <v>91</v>
      </c>
      <c r="G19" s="28">
        <f t="shared" si="3"/>
        <v>19393769.159999996</v>
      </c>
    </row>
    <row r="20" spans="1:7" x14ac:dyDescent="0.25">
      <c r="A20" s="31" t="s">
        <v>14</v>
      </c>
      <c r="B20" s="2">
        <v>9</v>
      </c>
      <c r="C20" s="3">
        <v>1984431.9700000002</v>
      </c>
      <c r="D20" s="2">
        <v>34</v>
      </c>
      <c r="E20" s="3">
        <v>11336573.140000001</v>
      </c>
      <c r="F20" s="4">
        <f t="shared" si="2"/>
        <v>-25</v>
      </c>
      <c r="G20" s="28">
        <f t="shared" si="3"/>
        <v>-9352141.1699999999</v>
      </c>
    </row>
    <row r="21" spans="1:7" x14ac:dyDescent="0.25">
      <c r="A21" s="31" t="s">
        <v>16</v>
      </c>
      <c r="B21" s="2">
        <v>309</v>
      </c>
      <c r="C21" s="3">
        <v>72959692.479999989</v>
      </c>
      <c r="D21" s="2">
        <v>61</v>
      </c>
      <c r="E21" s="3">
        <v>10974612</v>
      </c>
      <c r="F21" s="4">
        <f t="shared" si="2"/>
        <v>248</v>
      </c>
      <c r="G21" s="28">
        <f t="shared" si="3"/>
        <v>61985080.479999989</v>
      </c>
    </row>
    <row r="22" spans="1:7" x14ac:dyDescent="0.25">
      <c r="A22" s="31" t="s">
        <v>34</v>
      </c>
      <c r="B22" s="2">
        <v>4</v>
      </c>
      <c r="C22" s="3">
        <v>677539.17999999993</v>
      </c>
      <c r="D22" s="2">
        <v>17</v>
      </c>
      <c r="E22" s="3">
        <v>6981035.1900000004</v>
      </c>
      <c r="F22" s="4">
        <f t="shared" si="2"/>
        <v>-13</v>
      </c>
      <c r="G22" s="28">
        <f t="shared" si="3"/>
        <v>-6303496.0100000007</v>
      </c>
    </row>
    <row r="23" spans="1:7" x14ac:dyDescent="0.25">
      <c r="A23" s="31" t="s">
        <v>18</v>
      </c>
      <c r="B23" s="2">
        <v>400</v>
      </c>
      <c r="C23" s="3">
        <v>75280430.269999996</v>
      </c>
      <c r="D23" s="2">
        <v>56</v>
      </c>
      <c r="E23" s="3">
        <v>16559220</v>
      </c>
      <c r="F23" s="4">
        <f t="shared" si="2"/>
        <v>344</v>
      </c>
      <c r="G23" s="28">
        <f t="shared" si="3"/>
        <v>58721210.269999996</v>
      </c>
    </row>
    <row r="24" spans="1:7" x14ac:dyDescent="0.25">
      <c r="A24" s="31" t="s">
        <v>20</v>
      </c>
      <c r="B24" s="2">
        <v>172</v>
      </c>
      <c r="C24" s="3">
        <v>29975694.839999996</v>
      </c>
      <c r="D24" s="2">
        <v>62</v>
      </c>
      <c r="E24" s="3">
        <v>15118890.220000001</v>
      </c>
      <c r="F24" s="4">
        <f t="shared" si="2"/>
        <v>110</v>
      </c>
      <c r="G24" s="28">
        <f t="shared" si="3"/>
        <v>14856804.619999995</v>
      </c>
    </row>
    <row r="25" spans="1:7" x14ac:dyDescent="0.25">
      <c r="A25" s="31" t="s">
        <v>23</v>
      </c>
      <c r="B25" s="2">
        <v>0</v>
      </c>
      <c r="C25" s="3">
        <v>0</v>
      </c>
      <c r="D25" s="2">
        <v>52</v>
      </c>
      <c r="E25" s="3">
        <v>4725370.5399999991</v>
      </c>
      <c r="F25" s="4">
        <f t="shared" si="2"/>
        <v>-52</v>
      </c>
      <c r="G25" s="28">
        <f t="shared" si="3"/>
        <v>-4725370.5399999991</v>
      </c>
    </row>
    <row r="26" spans="1:7" x14ac:dyDescent="0.25">
      <c r="A26" s="31" t="s">
        <v>25</v>
      </c>
      <c r="B26" s="2">
        <v>481</v>
      </c>
      <c r="C26" s="3">
        <v>86561983.939999998</v>
      </c>
      <c r="D26" s="2">
        <v>114</v>
      </c>
      <c r="E26" s="3">
        <v>50859921.089999996</v>
      </c>
      <c r="F26" s="4">
        <f t="shared" si="2"/>
        <v>367</v>
      </c>
      <c r="G26" s="28">
        <f t="shared" si="3"/>
        <v>35702062.850000001</v>
      </c>
    </row>
    <row r="27" spans="1:7" x14ac:dyDescent="0.25">
      <c r="A27" s="27" t="s">
        <v>37</v>
      </c>
      <c r="B27" s="26">
        <f>SUM(B15:B26)</f>
        <v>1941</v>
      </c>
      <c r="C27" s="25">
        <f>SUM(C15:C26)</f>
        <v>374487172.31999993</v>
      </c>
      <c r="D27" s="26">
        <f>SUM(D15:D26)</f>
        <v>638</v>
      </c>
      <c r="E27" s="25">
        <f>SUM(E15:E26)</f>
        <v>184615776.81999999</v>
      </c>
      <c r="F27" s="24"/>
      <c r="G27" s="24"/>
    </row>
    <row r="28" spans="1:7" x14ac:dyDescent="0.25">
      <c r="A28" s="23" t="s">
        <v>35</v>
      </c>
      <c r="B28" s="23">
        <f>B27+B13</f>
        <v>1993</v>
      </c>
      <c r="C28" s="22">
        <f>C27+C13</f>
        <v>389743077.45999992</v>
      </c>
      <c r="D28" s="23">
        <f>D27+D13</f>
        <v>1993</v>
      </c>
      <c r="E28" s="22">
        <f>E27+E13</f>
        <v>389743077.46000004</v>
      </c>
      <c r="F28" s="21"/>
      <c r="G28" s="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41FE2-4181-4BEA-A843-8867FF4A8F9B}">
  <dimension ref="A1:G25"/>
  <sheetViews>
    <sheetView workbookViewId="0"/>
  </sheetViews>
  <sheetFormatPr defaultRowHeight="15" x14ac:dyDescent="0.25"/>
  <cols>
    <col min="1" max="1" width="22.85546875" customWidth="1"/>
    <col min="2" max="2" width="24.42578125" customWidth="1"/>
    <col min="3" max="3" width="21.85546875" customWidth="1"/>
    <col min="4" max="4" width="26.7109375" customWidth="1"/>
    <col min="5" max="5" width="25.5703125" customWidth="1"/>
    <col min="6" max="6" width="13.28515625" customWidth="1"/>
    <col min="7" max="7" width="17.28515625" customWidth="1"/>
  </cols>
  <sheetData>
    <row r="1" spans="1:7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1" t="s">
        <v>5</v>
      </c>
      <c r="G1" s="11" t="s">
        <v>6</v>
      </c>
    </row>
    <row r="2" spans="1:7" x14ac:dyDescent="0.25">
      <c r="A2" s="2" t="s">
        <v>7</v>
      </c>
      <c r="B2" s="6">
        <v>1</v>
      </c>
      <c r="C2" s="8">
        <v>23218.13</v>
      </c>
      <c r="D2" s="6">
        <v>1</v>
      </c>
      <c r="E2" s="8">
        <v>45889.72</v>
      </c>
      <c r="F2" s="4">
        <f t="shared" ref="F2:F18" si="0">SUM(B2-D2)</f>
        <v>0</v>
      </c>
      <c r="G2" s="4">
        <f t="shared" ref="G2:G18" si="1">SUM(C2-E2)</f>
        <v>-22671.59</v>
      </c>
    </row>
    <row r="3" spans="1:7" x14ac:dyDescent="0.25">
      <c r="A3" s="2" t="s">
        <v>8</v>
      </c>
      <c r="B3" s="6">
        <v>9</v>
      </c>
      <c r="C3" s="8">
        <v>2414052.66</v>
      </c>
      <c r="D3" s="6">
        <v>39</v>
      </c>
      <c r="E3" s="8">
        <v>11676447.49</v>
      </c>
      <c r="F3" s="4">
        <f t="shared" si="0"/>
        <v>-30</v>
      </c>
      <c r="G3" s="4">
        <f t="shared" si="1"/>
        <v>-9262394.8300000001</v>
      </c>
    </row>
    <row r="4" spans="1:7" x14ac:dyDescent="0.25">
      <c r="A4" s="2" t="s">
        <v>9</v>
      </c>
      <c r="B4" s="6">
        <v>2</v>
      </c>
      <c r="C4" s="8">
        <v>565022</v>
      </c>
      <c r="D4" s="6">
        <v>47</v>
      </c>
      <c r="E4" s="8">
        <v>7128009.3200000003</v>
      </c>
      <c r="F4" s="4">
        <f t="shared" si="0"/>
        <v>-45</v>
      </c>
      <c r="G4" s="4">
        <f t="shared" si="1"/>
        <v>-6562987.3200000003</v>
      </c>
    </row>
    <row r="5" spans="1:7" x14ac:dyDescent="0.25">
      <c r="A5" s="2" t="s">
        <v>10</v>
      </c>
      <c r="B5" s="6">
        <v>0</v>
      </c>
      <c r="C5" s="8">
        <v>0</v>
      </c>
      <c r="D5" s="6">
        <v>1</v>
      </c>
      <c r="E5" s="8">
        <v>558643.11</v>
      </c>
      <c r="F5" s="4">
        <f t="shared" si="0"/>
        <v>-1</v>
      </c>
      <c r="G5" s="4">
        <f t="shared" si="1"/>
        <v>-558643.11</v>
      </c>
    </row>
    <row r="6" spans="1:7" x14ac:dyDescent="0.25">
      <c r="A6" s="2" t="s">
        <v>11</v>
      </c>
      <c r="B6" s="6">
        <v>0</v>
      </c>
      <c r="C6" s="8">
        <v>0</v>
      </c>
      <c r="D6" s="6">
        <v>2</v>
      </c>
      <c r="E6" s="8">
        <v>49448.98</v>
      </c>
      <c r="F6" s="4">
        <f t="shared" si="0"/>
        <v>-2</v>
      </c>
      <c r="G6" s="4">
        <f t="shared" si="1"/>
        <v>-49448.98</v>
      </c>
    </row>
    <row r="7" spans="1:7" x14ac:dyDescent="0.25">
      <c r="A7" s="2" t="s">
        <v>32</v>
      </c>
      <c r="B7" s="6">
        <v>114</v>
      </c>
      <c r="C7" s="8">
        <v>17430238.73</v>
      </c>
      <c r="D7" s="6">
        <v>28</v>
      </c>
      <c r="E7" s="8">
        <v>9465522.2400000002</v>
      </c>
      <c r="F7" s="4">
        <f t="shared" si="0"/>
        <v>86</v>
      </c>
      <c r="G7" s="4">
        <f t="shared" si="1"/>
        <v>7964716.4900000002</v>
      </c>
    </row>
    <row r="8" spans="1:7" x14ac:dyDescent="0.25">
      <c r="A8" s="2" t="s">
        <v>33</v>
      </c>
      <c r="B8" s="6">
        <v>48</v>
      </c>
      <c r="C8" s="8">
        <v>10919766.65</v>
      </c>
      <c r="D8" s="6">
        <v>7</v>
      </c>
      <c r="E8" s="8">
        <v>3028398.58</v>
      </c>
      <c r="F8" s="4">
        <f t="shared" si="0"/>
        <v>41</v>
      </c>
      <c r="G8" s="4">
        <f t="shared" si="1"/>
        <v>7891368.0700000003</v>
      </c>
    </row>
    <row r="9" spans="1:7" x14ac:dyDescent="0.25">
      <c r="A9" s="6" t="s">
        <v>12</v>
      </c>
      <c r="B9" s="6">
        <v>95</v>
      </c>
      <c r="C9" s="8">
        <v>19344547.309999999</v>
      </c>
      <c r="D9" s="6">
        <v>33</v>
      </c>
      <c r="E9" s="8">
        <v>6022417.3200000003</v>
      </c>
      <c r="F9" s="4">
        <f t="shared" si="0"/>
        <v>62</v>
      </c>
      <c r="G9" s="4">
        <f t="shared" si="1"/>
        <v>13322129.989999998</v>
      </c>
    </row>
    <row r="10" spans="1:7" x14ac:dyDescent="0.25">
      <c r="A10" s="6" t="s">
        <v>13</v>
      </c>
      <c r="B10" s="6">
        <v>0</v>
      </c>
      <c r="C10" s="8">
        <v>0</v>
      </c>
      <c r="D10" s="6">
        <v>1</v>
      </c>
      <c r="E10" s="8">
        <v>25414.68</v>
      </c>
      <c r="F10" s="4">
        <f t="shared" si="0"/>
        <v>-1</v>
      </c>
      <c r="G10" s="4">
        <f t="shared" si="1"/>
        <v>-25414.68</v>
      </c>
    </row>
    <row r="11" spans="1:7" x14ac:dyDescent="0.25">
      <c r="A11" s="6" t="s">
        <v>14</v>
      </c>
      <c r="B11" s="6">
        <v>4</v>
      </c>
      <c r="C11" s="8">
        <v>694895.08</v>
      </c>
      <c r="D11" s="6">
        <v>15</v>
      </c>
      <c r="E11" s="8">
        <v>5812199.5</v>
      </c>
      <c r="F11" s="4">
        <f t="shared" si="0"/>
        <v>-11</v>
      </c>
      <c r="G11" s="4">
        <f t="shared" si="1"/>
        <v>-5117304.42</v>
      </c>
    </row>
    <row r="12" spans="1:7" x14ac:dyDescent="0.25">
      <c r="A12" s="2" t="s">
        <v>15</v>
      </c>
      <c r="B12" s="6">
        <v>2</v>
      </c>
      <c r="C12" s="8">
        <v>568996</v>
      </c>
      <c r="D12" s="6">
        <v>562</v>
      </c>
      <c r="E12" s="8">
        <v>86120849.870000005</v>
      </c>
      <c r="F12" s="4">
        <f t="shared" si="0"/>
        <v>-560</v>
      </c>
      <c r="G12" s="4">
        <f t="shared" si="1"/>
        <v>-85551853.870000005</v>
      </c>
    </row>
    <row r="13" spans="1:7" x14ac:dyDescent="0.25">
      <c r="A13" s="2" t="s">
        <v>16</v>
      </c>
      <c r="B13" s="6">
        <v>131</v>
      </c>
      <c r="C13" s="8">
        <v>28059013.16</v>
      </c>
      <c r="D13" s="6">
        <v>27</v>
      </c>
      <c r="E13" s="8">
        <v>4300943</v>
      </c>
      <c r="F13" s="4">
        <f t="shared" si="0"/>
        <v>104</v>
      </c>
      <c r="G13" s="4">
        <f t="shared" si="1"/>
        <v>23758070.16</v>
      </c>
    </row>
    <row r="14" spans="1:7" x14ac:dyDescent="0.25">
      <c r="A14" s="2" t="s">
        <v>17</v>
      </c>
      <c r="B14" s="6">
        <v>0</v>
      </c>
      <c r="C14" s="8">
        <v>0</v>
      </c>
      <c r="D14" s="6">
        <v>4</v>
      </c>
      <c r="E14" s="8">
        <v>442444</v>
      </c>
      <c r="F14" s="4">
        <f t="shared" si="0"/>
        <v>-4</v>
      </c>
      <c r="G14" s="4">
        <f t="shared" si="1"/>
        <v>-442444</v>
      </c>
    </row>
    <row r="15" spans="1:7" x14ac:dyDescent="0.25">
      <c r="A15" s="6" t="s">
        <v>34</v>
      </c>
      <c r="B15" s="6">
        <v>2</v>
      </c>
      <c r="C15" s="8">
        <v>75351.320000000007</v>
      </c>
      <c r="D15" s="6">
        <v>7</v>
      </c>
      <c r="E15" s="8">
        <v>2897165.45</v>
      </c>
      <c r="F15" s="4">
        <f t="shared" si="0"/>
        <v>-5</v>
      </c>
      <c r="G15" s="4">
        <f t="shared" si="1"/>
        <v>-2821814.1300000004</v>
      </c>
    </row>
    <row r="16" spans="1:7" x14ac:dyDescent="0.25">
      <c r="A16" s="2" t="s">
        <v>18</v>
      </c>
      <c r="B16" s="6">
        <v>170</v>
      </c>
      <c r="C16" s="8">
        <v>29776565.93</v>
      </c>
      <c r="D16" s="6">
        <v>30</v>
      </c>
      <c r="E16" s="8">
        <v>9725179</v>
      </c>
      <c r="F16" s="4">
        <f t="shared" si="0"/>
        <v>140</v>
      </c>
      <c r="G16" s="4">
        <f t="shared" si="1"/>
        <v>20051386.93</v>
      </c>
    </row>
    <row r="17" spans="1:7" x14ac:dyDescent="0.25">
      <c r="A17" s="2" t="s">
        <v>19</v>
      </c>
      <c r="B17" s="6">
        <v>0</v>
      </c>
      <c r="C17" s="8">
        <v>0</v>
      </c>
      <c r="D17" s="6">
        <v>3</v>
      </c>
      <c r="E17" s="8">
        <v>95039</v>
      </c>
      <c r="F17" s="4">
        <f t="shared" si="0"/>
        <v>-3</v>
      </c>
      <c r="G17" s="4">
        <f t="shared" si="1"/>
        <v>-95039</v>
      </c>
    </row>
    <row r="18" spans="1:7" x14ac:dyDescent="0.25">
      <c r="A18" s="2" t="s">
        <v>20</v>
      </c>
      <c r="B18" s="6">
        <v>74</v>
      </c>
      <c r="C18" s="8">
        <v>11542829.109999999</v>
      </c>
      <c r="D18" s="6">
        <v>24</v>
      </c>
      <c r="E18" s="8">
        <v>5253646.2300000004</v>
      </c>
      <c r="F18" s="4">
        <f t="shared" si="0"/>
        <v>50</v>
      </c>
      <c r="G18" s="4">
        <f t="shared" si="1"/>
        <v>6289182.879999999</v>
      </c>
    </row>
    <row r="19" spans="1:7" x14ac:dyDescent="0.25">
      <c r="A19" s="2" t="s">
        <v>22</v>
      </c>
      <c r="B19" s="6">
        <v>24</v>
      </c>
      <c r="C19" s="8">
        <v>10117460.15</v>
      </c>
      <c r="D19" s="6">
        <v>5</v>
      </c>
      <c r="E19" s="8">
        <v>867430</v>
      </c>
      <c r="F19" s="4">
        <f t="shared" ref="F19" si="2">SUM(B19-D19)</f>
        <v>19</v>
      </c>
      <c r="G19" s="4">
        <f t="shared" ref="G19" si="3">SUM(C19-E19)</f>
        <v>9250030.1500000004</v>
      </c>
    </row>
    <row r="20" spans="1:7" x14ac:dyDescent="0.25">
      <c r="A20" s="2" t="s">
        <v>23</v>
      </c>
      <c r="B20" s="6">
        <v>0</v>
      </c>
      <c r="C20" s="8">
        <v>0</v>
      </c>
      <c r="D20" s="6">
        <v>26</v>
      </c>
      <c r="E20" s="8">
        <v>2473276.61</v>
      </c>
      <c r="F20" s="4">
        <f t="shared" ref="F20" si="4">SUM(B20-D20)</f>
        <v>-26</v>
      </c>
      <c r="G20" s="4">
        <f t="shared" ref="G20" si="5">SUM(C20-E20)</f>
        <v>-2473276.61</v>
      </c>
    </row>
    <row r="21" spans="1:7" x14ac:dyDescent="0.25">
      <c r="A21" s="2" t="s">
        <v>24</v>
      </c>
      <c r="B21" s="6">
        <v>0</v>
      </c>
      <c r="C21" s="8">
        <v>0</v>
      </c>
      <c r="D21" s="6">
        <v>1</v>
      </c>
      <c r="E21" s="8">
        <v>64523.09</v>
      </c>
      <c r="F21" s="4">
        <f t="shared" ref="F21" si="6">SUM(B21-D21)</f>
        <v>-1</v>
      </c>
      <c r="G21" s="4">
        <f t="shared" ref="G21" si="7">SUM(C21-E21)</f>
        <v>-64523.09</v>
      </c>
    </row>
    <row r="22" spans="1:7" x14ac:dyDescent="0.25">
      <c r="A22" s="2" t="s">
        <v>25</v>
      </c>
      <c r="B22" s="6">
        <v>249</v>
      </c>
      <c r="C22" s="8">
        <v>44641589.520000003</v>
      </c>
      <c r="D22" s="6">
        <v>50</v>
      </c>
      <c r="E22" s="8">
        <v>19792922.649999999</v>
      </c>
      <c r="F22" s="4">
        <f t="shared" ref="F22:F23" si="8">SUM(B22-D22)</f>
        <v>199</v>
      </c>
      <c r="G22" s="4">
        <f t="shared" ref="G22:G23" si="9">SUM(C22-E22)</f>
        <v>24848666.870000005</v>
      </c>
    </row>
    <row r="23" spans="1:7" x14ac:dyDescent="0.25">
      <c r="A23" s="2" t="s">
        <v>26</v>
      </c>
      <c r="B23" s="6">
        <v>0</v>
      </c>
      <c r="C23" s="8">
        <v>0</v>
      </c>
      <c r="D23" s="6">
        <v>12</v>
      </c>
      <c r="E23" s="8">
        <v>327735.90999999997</v>
      </c>
      <c r="F23" s="4">
        <f t="shared" si="8"/>
        <v>-12</v>
      </c>
      <c r="G23" s="4">
        <f t="shared" si="9"/>
        <v>-327735.90999999997</v>
      </c>
    </row>
    <row r="24" spans="1:7" x14ac:dyDescent="0.25">
      <c r="A24" s="12" t="s">
        <v>31</v>
      </c>
      <c r="B24" s="14">
        <f>SUM(B2:B23)</f>
        <v>925</v>
      </c>
      <c r="C24" s="18">
        <f t="shared" ref="C24:E24" si="10">SUM(C2:C23)</f>
        <v>176173545.75</v>
      </c>
      <c r="D24" s="18">
        <f t="shared" si="10"/>
        <v>925</v>
      </c>
      <c r="E24" s="18">
        <f t="shared" si="10"/>
        <v>176173545.75</v>
      </c>
      <c r="F24" s="18">
        <f>SUM(F2:F23)</f>
        <v>0</v>
      </c>
      <c r="G24" s="18">
        <f>SUM(G2:G23)</f>
        <v>0</v>
      </c>
    </row>
    <row r="25" spans="1:7" x14ac:dyDescent="0.25">
      <c r="F25" s="5"/>
      <c r="G25" s="5"/>
    </row>
  </sheetData>
  <sortState xmlns:xlrd2="http://schemas.microsoft.com/office/spreadsheetml/2017/richdata2" ref="A2:G18">
    <sortCondition ref="A2:A1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8DCEA-F881-4288-9234-91315B13CE4C}">
  <dimension ref="A1:G25"/>
  <sheetViews>
    <sheetView workbookViewId="0">
      <selection activeCell="C29" sqref="C29"/>
    </sheetView>
  </sheetViews>
  <sheetFormatPr defaultRowHeight="15" x14ac:dyDescent="0.25"/>
  <cols>
    <col min="1" max="1" width="21.42578125" customWidth="1"/>
    <col min="2" max="2" width="24.85546875" customWidth="1"/>
    <col min="3" max="3" width="21" customWidth="1"/>
    <col min="4" max="4" width="23.42578125" customWidth="1"/>
    <col min="5" max="5" width="20.5703125" customWidth="1"/>
    <col min="6" max="6" width="14" customWidth="1"/>
    <col min="7" max="7" width="11.5703125" customWidth="1"/>
  </cols>
  <sheetData>
    <row r="1" spans="1:7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1" t="s">
        <v>5</v>
      </c>
      <c r="G1" s="11" t="s">
        <v>6</v>
      </c>
    </row>
    <row r="2" spans="1:7" x14ac:dyDescent="0.25">
      <c r="A2" s="40" t="s">
        <v>7</v>
      </c>
      <c r="B2" s="6">
        <v>0</v>
      </c>
      <c r="C2" s="8">
        <v>0</v>
      </c>
      <c r="D2" s="6">
        <v>3</v>
      </c>
      <c r="E2" s="8">
        <v>390941.16</v>
      </c>
      <c r="F2" s="4">
        <f t="shared" ref="F2:F15" si="0">SUM(B2-D2)</f>
        <v>-3</v>
      </c>
      <c r="G2" s="4">
        <f t="shared" ref="G2:G15" si="1">SUM(C2-E2)</f>
        <v>-390941.16</v>
      </c>
    </row>
    <row r="3" spans="1:7" x14ac:dyDescent="0.25">
      <c r="A3" s="41" t="s">
        <v>8</v>
      </c>
      <c r="B3" s="6">
        <v>6</v>
      </c>
      <c r="C3" s="8">
        <v>1159341.8700000001</v>
      </c>
      <c r="D3" s="6">
        <v>20</v>
      </c>
      <c r="E3" s="8">
        <v>5478037.8200000003</v>
      </c>
      <c r="F3" s="4">
        <f t="shared" si="0"/>
        <v>-14</v>
      </c>
      <c r="G3" s="4">
        <f t="shared" si="1"/>
        <v>-4318695.95</v>
      </c>
    </row>
    <row r="4" spans="1:7" x14ac:dyDescent="0.25">
      <c r="A4" s="41" t="s">
        <v>9</v>
      </c>
      <c r="B4" s="6">
        <v>3</v>
      </c>
      <c r="C4" s="8">
        <v>455299.55</v>
      </c>
      <c r="D4" s="6">
        <v>41</v>
      </c>
      <c r="E4" s="8">
        <v>6955622.79</v>
      </c>
      <c r="F4" s="4">
        <f t="shared" si="0"/>
        <v>-38</v>
      </c>
      <c r="G4" s="4">
        <f t="shared" si="1"/>
        <v>-6500323.2400000002</v>
      </c>
    </row>
    <row r="5" spans="1:7" x14ac:dyDescent="0.25">
      <c r="A5" s="41" t="s">
        <v>11</v>
      </c>
      <c r="B5" s="6">
        <v>0</v>
      </c>
      <c r="C5" s="8">
        <v>0</v>
      </c>
      <c r="D5" s="6">
        <v>5</v>
      </c>
      <c r="E5" s="8">
        <v>531210.43000000005</v>
      </c>
      <c r="F5" s="4">
        <f t="shared" si="0"/>
        <v>-5</v>
      </c>
      <c r="G5" s="4">
        <f t="shared" si="1"/>
        <v>-531210.43000000005</v>
      </c>
    </row>
    <row r="6" spans="1:7" x14ac:dyDescent="0.25">
      <c r="A6" s="41" t="s">
        <v>32</v>
      </c>
      <c r="B6" s="6">
        <v>73</v>
      </c>
      <c r="C6" s="8">
        <v>10931131.810000001</v>
      </c>
      <c r="D6" s="6">
        <v>23</v>
      </c>
      <c r="E6" s="8">
        <v>6957408.3499999996</v>
      </c>
      <c r="F6" s="4">
        <f t="shared" si="0"/>
        <v>50</v>
      </c>
      <c r="G6" s="4">
        <f t="shared" si="1"/>
        <v>3973723.4600000009</v>
      </c>
    </row>
    <row r="7" spans="1:7" x14ac:dyDescent="0.25">
      <c r="A7" s="41" t="s">
        <v>33</v>
      </c>
      <c r="B7" s="6">
        <v>57</v>
      </c>
      <c r="C7" s="8">
        <v>13560068.18</v>
      </c>
      <c r="D7" s="6">
        <v>7</v>
      </c>
      <c r="E7" s="8">
        <v>2403515.0099999998</v>
      </c>
      <c r="F7" s="4">
        <f t="shared" si="0"/>
        <v>50</v>
      </c>
      <c r="G7" s="4">
        <f t="shared" si="1"/>
        <v>11156553.17</v>
      </c>
    </row>
    <row r="8" spans="1:7" x14ac:dyDescent="0.25">
      <c r="A8" s="41" t="s">
        <v>12</v>
      </c>
      <c r="B8" s="6">
        <v>40</v>
      </c>
      <c r="C8" s="8">
        <v>6529653.4900000002</v>
      </c>
      <c r="D8" s="6">
        <v>34</v>
      </c>
      <c r="E8" s="8">
        <v>6758080.6799999997</v>
      </c>
      <c r="F8" s="4">
        <f t="shared" si="0"/>
        <v>6</v>
      </c>
      <c r="G8" s="4">
        <f t="shared" si="1"/>
        <v>-228427.18999999948</v>
      </c>
    </row>
    <row r="9" spans="1:7" x14ac:dyDescent="0.25">
      <c r="A9" s="41" t="s">
        <v>13</v>
      </c>
      <c r="B9" s="6">
        <v>0</v>
      </c>
      <c r="C9" s="8">
        <v>0</v>
      </c>
      <c r="D9" s="6">
        <v>4</v>
      </c>
      <c r="E9" s="8">
        <v>198787.78</v>
      </c>
      <c r="F9" s="4">
        <f t="shared" si="0"/>
        <v>-4</v>
      </c>
      <c r="G9" s="4">
        <f t="shared" si="1"/>
        <v>-198787.78</v>
      </c>
    </row>
    <row r="10" spans="1:7" x14ac:dyDescent="0.25">
      <c r="A10" s="41" t="s">
        <v>14</v>
      </c>
      <c r="B10" s="6">
        <v>1</v>
      </c>
      <c r="C10" s="8">
        <v>196952.27</v>
      </c>
      <c r="D10" s="6">
        <v>9</v>
      </c>
      <c r="E10" s="8">
        <v>3052402.09</v>
      </c>
      <c r="F10" s="4">
        <f t="shared" si="0"/>
        <v>-8</v>
      </c>
      <c r="G10" s="4">
        <f t="shared" si="1"/>
        <v>-2855449.82</v>
      </c>
    </row>
    <row r="11" spans="1:7" x14ac:dyDescent="0.25">
      <c r="A11" s="41" t="s">
        <v>15</v>
      </c>
      <c r="B11" s="6">
        <v>2</v>
      </c>
      <c r="C11" s="8">
        <v>124783.09</v>
      </c>
      <c r="D11" s="6">
        <v>276</v>
      </c>
      <c r="E11" s="8">
        <v>44387697.399999999</v>
      </c>
      <c r="F11" s="4">
        <f t="shared" si="0"/>
        <v>-274</v>
      </c>
      <c r="G11" s="4">
        <f t="shared" si="1"/>
        <v>-44262914.309999995</v>
      </c>
    </row>
    <row r="12" spans="1:7" x14ac:dyDescent="0.25">
      <c r="A12" s="41" t="s">
        <v>16</v>
      </c>
      <c r="B12" s="6">
        <v>108</v>
      </c>
      <c r="C12" s="8">
        <v>27835409.390000001</v>
      </c>
      <c r="D12" s="6">
        <v>25</v>
      </c>
      <c r="E12" s="8">
        <v>5141290</v>
      </c>
      <c r="F12" s="4">
        <f t="shared" si="0"/>
        <v>83</v>
      </c>
      <c r="G12" s="4">
        <f t="shared" si="1"/>
        <v>22694119.390000001</v>
      </c>
    </row>
    <row r="13" spans="1:7" x14ac:dyDescent="0.25">
      <c r="A13" s="41" t="s">
        <v>17</v>
      </c>
      <c r="B13" s="6">
        <v>0</v>
      </c>
      <c r="C13" s="8">
        <v>0</v>
      </c>
      <c r="D13" s="6">
        <v>2</v>
      </c>
      <c r="E13" s="8">
        <v>205549</v>
      </c>
      <c r="F13" s="4">
        <f t="shared" si="0"/>
        <v>-2</v>
      </c>
      <c r="G13" s="4">
        <f t="shared" si="1"/>
        <v>-205549</v>
      </c>
    </row>
    <row r="14" spans="1:7" x14ac:dyDescent="0.25">
      <c r="A14" s="41" t="s">
        <v>34</v>
      </c>
      <c r="B14" s="6">
        <v>2</v>
      </c>
      <c r="C14" s="8">
        <v>602187.86</v>
      </c>
      <c r="D14" s="6">
        <v>7</v>
      </c>
      <c r="E14" s="8">
        <v>2643777.41</v>
      </c>
      <c r="F14" s="4">
        <f t="shared" si="0"/>
        <v>-5</v>
      </c>
      <c r="G14" s="4">
        <f t="shared" si="1"/>
        <v>-2041589.5500000003</v>
      </c>
    </row>
    <row r="15" spans="1:7" x14ac:dyDescent="0.25">
      <c r="A15" s="41" t="s">
        <v>18</v>
      </c>
      <c r="B15" s="6">
        <v>109</v>
      </c>
      <c r="C15" s="8">
        <v>21921805.969999999</v>
      </c>
      <c r="D15" s="6">
        <v>15</v>
      </c>
      <c r="E15" s="8">
        <v>3388746</v>
      </c>
      <c r="F15" s="4">
        <f t="shared" si="0"/>
        <v>94</v>
      </c>
      <c r="G15" s="4">
        <f t="shared" si="1"/>
        <v>18533059.969999999</v>
      </c>
    </row>
    <row r="16" spans="1:7" x14ac:dyDescent="0.25">
      <c r="A16" s="41" t="s">
        <v>19</v>
      </c>
      <c r="B16" s="6">
        <v>0</v>
      </c>
      <c r="C16" s="8">
        <v>0</v>
      </c>
      <c r="D16" s="6">
        <v>3</v>
      </c>
      <c r="E16" s="8">
        <v>141464</v>
      </c>
      <c r="F16" s="4">
        <f t="shared" ref="F16" si="2">SUM(B16-D16)</f>
        <v>-3</v>
      </c>
      <c r="G16" s="4">
        <f t="shared" ref="G16" si="3">SUM(C16-E16)</f>
        <v>-141464</v>
      </c>
    </row>
    <row r="17" spans="1:7" x14ac:dyDescent="0.25">
      <c r="A17" s="41" t="s">
        <v>20</v>
      </c>
      <c r="B17" s="6">
        <v>51</v>
      </c>
      <c r="C17" s="8">
        <v>10879600.33</v>
      </c>
      <c r="D17" s="6">
        <v>24</v>
      </c>
      <c r="E17" s="8">
        <v>6150717.9199999999</v>
      </c>
      <c r="F17" s="4">
        <f t="shared" ref="F17:F18" si="4">SUM(B17-D17)</f>
        <v>27</v>
      </c>
      <c r="G17" s="4">
        <f t="shared" ref="G17:G18" si="5">SUM(C17-E17)</f>
        <v>4728882.41</v>
      </c>
    </row>
    <row r="18" spans="1:7" x14ac:dyDescent="0.25">
      <c r="A18" s="41" t="s">
        <v>21</v>
      </c>
      <c r="B18" s="6">
        <v>0</v>
      </c>
      <c r="C18" s="8">
        <v>0</v>
      </c>
      <c r="D18" s="6">
        <v>1</v>
      </c>
      <c r="E18" s="8">
        <v>149736</v>
      </c>
      <c r="F18" s="4">
        <f t="shared" si="4"/>
        <v>-1</v>
      </c>
      <c r="G18" s="4">
        <f t="shared" si="5"/>
        <v>-149736</v>
      </c>
    </row>
    <row r="19" spans="1:7" x14ac:dyDescent="0.25">
      <c r="A19" s="41" t="s">
        <v>22</v>
      </c>
      <c r="B19" s="6">
        <v>3</v>
      </c>
      <c r="C19" s="8">
        <v>1320581.19</v>
      </c>
      <c r="D19" s="6">
        <v>0</v>
      </c>
      <c r="E19" s="8">
        <v>0</v>
      </c>
      <c r="F19" s="4">
        <f t="shared" ref="F19" si="6">SUM(B19-D19)</f>
        <v>3</v>
      </c>
      <c r="G19" s="4">
        <f t="shared" ref="G19" si="7">SUM(C19-E19)</f>
        <v>1320581.19</v>
      </c>
    </row>
    <row r="20" spans="1:7" x14ac:dyDescent="0.25">
      <c r="A20" s="41" t="s">
        <v>23</v>
      </c>
      <c r="B20" s="6">
        <v>0</v>
      </c>
      <c r="C20" s="8">
        <v>0</v>
      </c>
      <c r="D20" s="6">
        <v>20</v>
      </c>
      <c r="E20" s="8">
        <v>1863073.08</v>
      </c>
      <c r="F20" s="4">
        <f t="shared" ref="F20:F22" si="8">SUM(B20-D20)</f>
        <v>-20</v>
      </c>
      <c r="G20" s="4">
        <f t="shared" ref="G20:G22" si="9">SUM(C20-E20)</f>
        <v>-1863073.08</v>
      </c>
    </row>
    <row r="21" spans="1:7" x14ac:dyDescent="0.25">
      <c r="A21" s="41" t="s">
        <v>25</v>
      </c>
      <c r="B21" s="6">
        <v>119</v>
      </c>
      <c r="C21" s="8">
        <v>21153960.25</v>
      </c>
      <c r="D21" s="6">
        <v>42</v>
      </c>
      <c r="E21" s="8">
        <v>19436927.899999999</v>
      </c>
      <c r="F21" s="4">
        <f t="shared" si="8"/>
        <v>77</v>
      </c>
      <c r="G21" s="4">
        <f t="shared" si="9"/>
        <v>1717032.3500000015</v>
      </c>
    </row>
    <row r="22" spans="1:7" x14ac:dyDescent="0.25">
      <c r="A22" s="42" t="s">
        <v>26</v>
      </c>
      <c r="B22" s="6">
        <v>0</v>
      </c>
      <c r="C22" s="8">
        <v>0</v>
      </c>
      <c r="D22" s="6">
        <v>13</v>
      </c>
      <c r="E22" s="8">
        <v>435790.43</v>
      </c>
      <c r="F22" s="4">
        <f t="shared" si="8"/>
        <v>-13</v>
      </c>
      <c r="G22" s="4">
        <f t="shared" si="9"/>
        <v>-435790.43</v>
      </c>
    </row>
    <row r="23" spans="1:7" x14ac:dyDescent="0.25">
      <c r="A23" s="12" t="s">
        <v>31</v>
      </c>
      <c r="B23" s="18">
        <f>SUM(B2:B22)</f>
        <v>574</v>
      </c>
      <c r="C23" s="18">
        <f t="shared" ref="C23:E23" si="10">SUM(C2:C22)</f>
        <v>116670775.24999999</v>
      </c>
      <c r="D23" s="18">
        <f t="shared" si="10"/>
        <v>574</v>
      </c>
      <c r="E23" s="18">
        <f t="shared" si="10"/>
        <v>116670775.25</v>
      </c>
      <c r="F23" s="18">
        <f>SUM(F2:F22)</f>
        <v>0</v>
      </c>
      <c r="G23" s="18">
        <f>SUM(G2:G22)</f>
        <v>7.6252035796642303E-9</v>
      </c>
    </row>
    <row r="25" spans="1:7" x14ac:dyDescent="0.25">
      <c r="F25" s="5"/>
      <c r="G25" s="5"/>
    </row>
  </sheetData>
  <sortState xmlns:xlrd2="http://schemas.microsoft.com/office/spreadsheetml/2017/richdata2" ref="A2:G23">
    <sortCondition ref="A2:A2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85F8B-F053-4F15-8904-91C54C84AC24}">
  <dimension ref="A1:I25"/>
  <sheetViews>
    <sheetView workbookViewId="0"/>
  </sheetViews>
  <sheetFormatPr defaultRowHeight="15" x14ac:dyDescent="0.25"/>
  <cols>
    <col min="1" max="1" width="21.85546875" customWidth="1"/>
    <col min="2" max="2" width="25" customWidth="1"/>
    <col min="3" max="3" width="17" customWidth="1"/>
    <col min="4" max="4" width="23.28515625" customWidth="1"/>
    <col min="5" max="5" width="22.42578125" customWidth="1"/>
    <col min="6" max="6" width="13.7109375" customWidth="1"/>
    <col min="7" max="7" width="13.42578125" customWidth="1"/>
    <col min="9" max="9" width="10.85546875" bestFit="1" customWidth="1"/>
    <col min="11" max="11" width="13" customWidth="1"/>
  </cols>
  <sheetData>
    <row r="1" spans="1:7" x14ac:dyDescent="0.25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1" t="s">
        <v>5</v>
      </c>
      <c r="G1" s="11" t="s">
        <v>6</v>
      </c>
    </row>
    <row r="2" spans="1:7" x14ac:dyDescent="0.25">
      <c r="A2" s="2" t="s">
        <v>7</v>
      </c>
      <c r="B2" s="6">
        <v>1</v>
      </c>
      <c r="C2" s="8">
        <v>4547.8</v>
      </c>
      <c r="D2" s="6">
        <v>0</v>
      </c>
      <c r="E2" s="8">
        <v>0</v>
      </c>
      <c r="F2" s="4">
        <f t="shared" ref="F2:F20" si="0">SUM(B2-D2)</f>
        <v>1</v>
      </c>
      <c r="G2" s="4">
        <f t="shared" ref="G2:G20" si="1">SUM(C2-E2)</f>
        <v>4547.8</v>
      </c>
    </row>
    <row r="3" spans="1:7" x14ac:dyDescent="0.25">
      <c r="A3" s="2" t="s">
        <v>8</v>
      </c>
      <c r="B3" s="6">
        <v>7</v>
      </c>
      <c r="C3" s="8">
        <v>692545.96</v>
      </c>
      <c r="D3" s="6">
        <v>13</v>
      </c>
      <c r="E3" s="8">
        <v>4305270.1399999997</v>
      </c>
      <c r="F3" s="4">
        <f t="shared" si="0"/>
        <v>-6</v>
      </c>
      <c r="G3" s="4">
        <f t="shared" si="1"/>
        <v>-3612724.1799999997</v>
      </c>
    </row>
    <row r="4" spans="1:7" x14ac:dyDescent="0.25">
      <c r="A4" s="2" t="s">
        <v>9</v>
      </c>
      <c r="B4" s="6">
        <v>1</v>
      </c>
      <c r="C4" s="8">
        <v>3959.7</v>
      </c>
      <c r="D4" s="6">
        <v>25</v>
      </c>
      <c r="E4" s="8">
        <v>3240765.92</v>
      </c>
      <c r="F4" s="4">
        <f t="shared" si="0"/>
        <v>-24</v>
      </c>
      <c r="G4" s="4">
        <f t="shared" si="1"/>
        <v>-3236806.2199999997</v>
      </c>
    </row>
    <row r="5" spans="1:7" x14ac:dyDescent="0.25">
      <c r="A5" s="2" t="s">
        <v>10</v>
      </c>
      <c r="B5" s="6">
        <v>0</v>
      </c>
      <c r="C5" s="8">
        <v>0</v>
      </c>
      <c r="D5" s="6">
        <v>3</v>
      </c>
      <c r="E5" s="8">
        <v>1232882.6100000001</v>
      </c>
      <c r="F5" s="4">
        <f t="shared" si="0"/>
        <v>-3</v>
      </c>
      <c r="G5" s="4">
        <f t="shared" si="1"/>
        <v>-1232882.6100000001</v>
      </c>
    </row>
    <row r="6" spans="1:7" x14ac:dyDescent="0.25">
      <c r="A6" s="2" t="s">
        <v>11</v>
      </c>
      <c r="B6" s="6">
        <v>0</v>
      </c>
      <c r="C6" s="8">
        <v>0</v>
      </c>
      <c r="D6" s="6">
        <v>1</v>
      </c>
      <c r="E6" s="8">
        <v>184074.09</v>
      </c>
      <c r="F6" s="4">
        <f t="shared" si="0"/>
        <v>-1</v>
      </c>
      <c r="G6" s="4">
        <f t="shared" si="1"/>
        <v>-184074.09</v>
      </c>
    </row>
    <row r="7" spans="1:7" x14ac:dyDescent="0.25">
      <c r="A7" s="2" t="s">
        <v>32</v>
      </c>
      <c r="B7" s="6">
        <v>53</v>
      </c>
      <c r="C7" s="8">
        <v>8393232.5600000005</v>
      </c>
      <c r="D7" s="6">
        <v>10</v>
      </c>
      <c r="E7" s="8">
        <v>4274522.12</v>
      </c>
      <c r="F7" s="4">
        <f t="shared" si="0"/>
        <v>43</v>
      </c>
      <c r="G7" s="4">
        <f t="shared" si="1"/>
        <v>4118710.4400000004</v>
      </c>
    </row>
    <row r="8" spans="1:7" x14ac:dyDescent="0.25">
      <c r="A8" s="2" t="s">
        <v>33</v>
      </c>
      <c r="B8" s="6">
        <v>23</v>
      </c>
      <c r="C8" s="8">
        <v>5860314.2300000004</v>
      </c>
      <c r="D8" s="6">
        <v>6</v>
      </c>
      <c r="E8" s="8">
        <v>2386569.34</v>
      </c>
      <c r="F8" s="4">
        <f t="shared" si="0"/>
        <v>17</v>
      </c>
      <c r="G8" s="4">
        <f t="shared" si="1"/>
        <v>3473744.8900000006</v>
      </c>
    </row>
    <row r="9" spans="1:7" x14ac:dyDescent="0.25">
      <c r="A9" s="2" t="s">
        <v>12</v>
      </c>
      <c r="B9" s="6">
        <v>41</v>
      </c>
      <c r="C9" s="8">
        <v>9812506.1899999995</v>
      </c>
      <c r="D9" s="6">
        <v>18</v>
      </c>
      <c r="E9" s="8">
        <v>3512439.83</v>
      </c>
      <c r="F9" s="4">
        <f t="shared" si="0"/>
        <v>23</v>
      </c>
      <c r="G9" s="4">
        <f t="shared" si="1"/>
        <v>6300066.3599999994</v>
      </c>
    </row>
    <row r="10" spans="1:7" x14ac:dyDescent="0.25">
      <c r="A10" s="6" t="s">
        <v>13</v>
      </c>
      <c r="B10" s="6">
        <v>0</v>
      </c>
      <c r="C10" s="8">
        <v>0</v>
      </c>
      <c r="D10" s="6">
        <v>1</v>
      </c>
      <c r="E10" s="8">
        <v>30892.35</v>
      </c>
      <c r="F10" s="4">
        <f t="shared" si="0"/>
        <v>-1</v>
      </c>
      <c r="G10" s="4">
        <f t="shared" si="1"/>
        <v>-30892.35</v>
      </c>
    </row>
    <row r="11" spans="1:7" x14ac:dyDescent="0.25">
      <c r="A11" s="6" t="s">
        <v>14</v>
      </c>
      <c r="B11" s="6">
        <v>4</v>
      </c>
      <c r="C11" s="8">
        <v>1092584.6200000001</v>
      </c>
      <c r="D11" s="6">
        <v>10</v>
      </c>
      <c r="E11" s="8">
        <v>2471971.5499999998</v>
      </c>
      <c r="F11" s="4">
        <f t="shared" si="0"/>
        <v>-6</v>
      </c>
      <c r="G11" s="4">
        <f t="shared" si="1"/>
        <v>-1379386.9299999997</v>
      </c>
    </row>
    <row r="12" spans="1:7" x14ac:dyDescent="0.25">
      <c r="A12" s="2" t="s">
        <v>15</v>
      </c>
      <c r="B12" s="6">
        <v>3</v>
      </c>
      <c r="C12" s="8">
        <v>229330.89</v>
      </c>
      <c r="D12" s="6">
        <v>319</v>
      </c>
      <c r="E12" s="8">
        <v>50699914.729999997</v>
      </c>
      <c r="F12" s="4">
        <f t="shared" si="0"/>
        <v>-316</v>
      </c>
      <c r="G12" s="4">
        <f t="shared" si="1"/>
        <v>-50470583.839999996</v>
      </c>
    </row>
    <row r="13" spans="1:7" x14ac:dyDescent="0.25">
      <c r="A13" s="2" t="s">
        <v>16</v>
      </c>
      <c r="B13" s="6">
        <v>70</v>
      </c>
      <c r="C13" s="8">
        <v>17065269.93</v>
      </c>
      <c r="D13" s="6">
        <v>9</v>
      </c>
      <c r="E13" s="8">
        <v>1532379</v>
      </c>
      <c r="F13" s="4">
        <f t="shared" si="0"/>
        <v>61</v>
      </c>
      <c r="G13" s="4">
        <f t="shared" si="1"/>
        <v>15532890.93</v>
      </c>
    </row>
    <row r="14" spans="1:7" x14ac:dyDescent="0.25">
      <c r="A14" s="6" t="s">
        <v>17</v>
      </c>
      <c r="B14" s="6">
        <v>0</v>
      </c>
      <c r="C14" s="8">
        <v>0</v>
      </c>
      <c r="D14" s="6">
        <v>2</v>
      </c>
      <c r="E14" s="8">
        <v>223885</v>
      </c>
      <c r="F14" s="4">
        <f t="shared" si="0"/>
        <v>-2</v>
      </c>
      <c r="G14" s="4">
        <f t="shared" si="1"/>
        <v>-223885</v>
      </c>
    </row>
    <row r="15" spans="1:7" x14ac:dyDescent="0.25">
      <c r="A15" s="2" t="s">
        <v>34</v>
      </c>
      <c r="B15" s="6">
        <v>0</v>
      </c>
      <c r="C15" s="8">
        <v>0</v>
      </c>
      <c r="D15" s="6">
        <v>3</v>
      </c>
      <c r="E15" s="8">
        <v>1440092.33</v>
      </c>
      <c r="F15" s="4">
        <f t="shared" si="0"/>
        <v>-3</v>
      </c>
      <c r="G15" s="4">
        <f t="shared" si="1"/>
        <v>-1440092.33</v>
      </c>
    </row>
    <row r="16" spans="1:7" x14ac:dyDescent="0.25">
      <c r="A16" s="2" t="s">
        <v>18</v>
      </c>
      <c r="B16" s="6">
        <v>121</v>
      </c>
      <c r="C16" s="8">
        <v>23582058.370000001</v>
      </c>
      <c r="D16" s="6">
        <v>11</v>
      </c>
      <c r="E16" s="8">
        <v>3445295</v>
      </c>
      <c r="F16" s="4">
        <f t="shared" si="0"/>
        <v>110</v>
      </c>
      <c r="G16" s="4">
        <f t="shared" si="1"/>
        <v>20136763.370000001</v>
      </c>
    </row>
    <row r="17" spans="1:9" x14ac:dyDescent="0.25">
      <c r="A17" s="2" t="s">
        <v>19</v>
      </c>
      <c r="B17" s="6">
        <v>0</v>
      </c>
      <c r="C17" s="8">
        <v>0</v>
      </c>
      <c r="D17" s="6">
        <v>3</v>
      </c>
      <c r="E17" s="8">
        <v>126439</v>
      </c>
      <c r="F17" s="4">
        <f t="shared" si="0"/>
        <v>-3</v>
      </c>
      <c r="G17" s="4">
        <f t="shared" si="1"/>
        <v>-126439</v>
      </c>
    </row>
    <row r="18" spans="1:9" x14ac:dyDescent="0.25">
      <c r="A18" s="2" t="s">
        <v>20</v>
      </c>
      <c r="B18" s="6">
        <v>47</v>
      </c>
      <c r="C18" s="8">
        <v>7553265.4000000004</v>
      </c>
      <c r="D18" s="6">
        <v>14</v>
      </c>
      <c r="E18" s="8">
        <v>3714526.07</v>
      </c>
      <c r="F18" s="4">
        <f t="shared" si="0"/>
        <v>33</v>
      </c>
      <c r="G18" s="4">
        <f t="shared" si="1"/>
        <v>3838739.3300000005</v>
      </c>
    </row>
    <row r="19" spans="1:9" x14ac:dyDescent="0.25">
      <c r="A19" s="2" t="s">
        <v>22</v>
      </c>
      <c r="B19" s="6">
        <v>10</v>
      </c>
      <c r="C19" s="8">
        <v>1842706.64</v>
      </c>
      <c r="D19" s="6">
        <v>8</v>
      </c>
      <c r="E19" s="8">
        <v>1836543</v>
      </c>
      <c r="F19" s="4">
        <f t="shared" si="0"/>
        <v>2</v>
      </c>
      <c r="G19" s="4">
        <f t="shared" si="1"/>
        <v>6163.6399999998976</v>
      </c>
    </row>
    <row r="20" spans="1:9" x14ac:dyDescent="0.25">
      <c r="A20" s="2" t="s">
        <v>23</v>
      </c>
      <c r="B20" s="6">
        <v>0</v>
      </c>
      <c r="C20" s="8">
        <v>0</v>
      </c>
      <c r="D20" s="6">
        <v>6</v>
      </c>
      <c r="E20" s="8">
        <v>389020.85</v>
      </c>
      <c r="F20" s="4">
        <f t="shared" si="0"/>
        <v>-6</v>
      </c>
      <c r="G20" s="4">
        <f t="shared" si="1"/>
        <v>-389020.85</v>
      </c>
    </row>
    <row r="21" spans="1:9" x14ac:dyDescent="0.25">
      <c r="A21" s="2" t="s">
        <v>25</v>
      </c>
      <c r="B21" s="6">
        <v>113</v>
      </c>
      <c r="C21" s="8">
        <v>20766434.170000002</v>
      </c>
      <c r="D21" s="6">
        <v>22</v>
      </c>
      <c r="E21" s="8">
        <v>11630070.539999999</v>
      </c>
      <c r="F21" s="4">
        <f t="shared" ref="F21" si="2">SUM(B21-D21)</f>
        <v>91</v>
      </c>
      <c r="G21" s="4">
        <f t="shared" ref="G21" si="3">SUM(C21-E21)</f>
        <v>9136363.6300000027</v>
      </c>
    </row>
    <row r="22" spans="1:9" x14ac:dyDescent="0.25">
      <c r="A22" s="2" t="s">
        <v>26</v>
      </c>
      <c r="B22" s="6">
        <v>0</v>
      </c>
      <c r="C22" s="8">
        <v>0</v>
      </c>
      <c r="D22" s="6">
        <v>10</v>
      </c>
      <c r="E22" s="8">
        <v>221202.99</v>
      </c>
      <c r="F22" s="4">
        <f t="shared" ref="F22" si="4">SUM(B22-D22)</f>
        <v>-10</v>
      </c>
      <c r="G22" s="4">
        <f t="shared" ref="G22" si="5">SUM(C22-E22)</f>
        <v>-221202.99</v>
      </c>
    </row>
    <row r="23" spans="1:9" x14ac:dyDescent="0.25">
      <c r="A23" s="16" t="s">
        <v>31</v>
      </c>
      <c r="B23" s="16">
        <f t="shared" ref="B23:G23" si="6">SUM(B2:B22)</f>
        <v>494</v>
      </c>
      <c r="C23" s="17">
        <f t="shared" si="6"/>
        <v>96898756.460000008</v>
      </c>
      <c r="D23" s="16">
        <f t="shared" si="6"/>
        <v>494</v>
      </c>
      <c r="E23" s="17">
        <f t="shared" si="6"/>
        <v>96898756.459999964</v>
      </c>
      <c r="F23" s="17">
        <f t="shared" si="6"/>
        <v>0</v>
      </c>
      <c r="G23" s="17">
        <f t="shared" si="6"/>
        <v>9.5460563898086548E-9</v>
      </c>
    </row>
    <row r="25" spans="1:9" x14ac:dyDescent="0.25">
      <c r="F25" s="5"/>
      <c r="G25" s="5"/>
      <c r="H25" s="39"/>
      <c r="I25" s="39"/>
    </row>
  </sheetData>
  <sortState xmlns:xlrd2="http://schemas.microsoft.com/office/spreadsheetml/2017/richdata2" ref="A2:G23">
    <sortCondition ref="A2:A2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Q3 2025</vt:lpstr>
      <vt:lpstr>fördelning mellan trad &amp; fond</vt:lpstr>
      <vt:lpstr>Juli</vt:lpstr>
      <vt:lpstr>Augusti</vt:lpstr>
      <vt:lpstr>September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NPOI</dc:creator>
  <cp:keywords/>
  <dc:description/>
  <cp:lastModifiedBy>Elin Lindgren</cp:lastModifiedBy>
  <cp:revision/>
  <dcterms:created xsi:type="dcterms:W3CDTF">2023-04-17T08:58:42Z</dcterms:created>
  <dcterms:modified xsi:type="dcterms:W3CDTF">2025-10-10T12:59:12Z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2.5.6</vt:lpwstr>
  </property>
  <property fmtid="{D5CDD505-2E9C-101B-9397-08002B2CF9AE}" pid="4" name="MSIP_Label_0d842a68-ad7d-4a83-8399-dc200610c472_Enabled">
    <vt:lpwstr>true</vt:lpwstr>
  </property>
  <property fmtid="{D5CDD505-2E9C-101B-9397-08002B2CF9AE}" pid="5" name="MSIP_Label_0d842a68-ad7d-4a83-8399-dc200610c472_SetDate">
    <vt:lpwstr>2023-04-17T08:58:59Z</vt:lpwstr>
  </property>
  <property fmtid="{D5CDD505-2E9C-101B-9397-08002B2CF9AE}" pid="6" name="MSIP_Label_0d842a68-ad7d-4a83-8399-dc200610c472_Method">
    <vt:lpwstr>Standard</vt:lpwstr>
  </property>
  <property fmtid="{D5CDD505-2E9C-101B-9397-08002B2CF9AE}" pid="7" name="MSIP_Label_0d842a68-ad7d-4a83-8399-dc200610c472_Name">
    <vt:lpwstr>0d842a68-ad7d-4a83-8399-dc200610c472</vt:lpwstr>
  </property>
  <property fmtid="{D5CDD505-2E9C-101B-9397-08002B2CF9AE}" pid="8" name="MSIP_Label_0d842a68-ad7d-4a83-8399-dc200610c472_SiteId">
    <vt:lpwstr>eead8bce-d10f-4053-bb3e-de872734ffd5</vt:lpwstr>
  </property>
  <property fmtid="{D5CDD505-2E9C-101B-9397-08002B2CF9AE}" pid="9" name="MSIP_Label_0d842a68-ad7d-4a83-8399-dc200610c472_ActionId">
    <vt:lpwstr>e5636014-b8e1-417a-bc27-169f2b6af953</vt:lpwstr>
  </property>
  <property fmtid="{D5CDD505-2E9C-101B-9397-08002B2CF9AE}" pid="10" name="MSIP_Label_0d842a68-ad7d-4a83-8399-dc200610c472_ContentBits">
    <vt:lpwstr>0</vt:lpwstr>
  </property>
  <property fmtid="{D5CDD505-2E9C-101B-9397-08002B2CF9AE}" pid="11" name="_AdHocReviewCycleID">
    <vt:i4>-1350235468</vt:i4>
  </property>
  <property fmtid="{D5CDD505-2E9C-101B-9397-08002B2CF9AE}" pid="12" name="_NewReviewCycle">
    <vt:lpwstr/>
  </property>
  <property fmtid="{D5CDD505-2E9C-101B-9397-08002B2CF9AE}" pid="13" name="_EmailSubject">
    <vt:lpwstr>statistik Q1 2023 till webben</vt:lpwstr>
  </property>
  <property fmtid="{D5CDD505-2E9C-101B-9397-08002B2CF9AE}" pid="14" name="_AuthorEmail">
    <vt:lpwstr>Daiva.Mills@skandikon.se</vt:lpwstr>
  </property>
  <property fmtid="{D5CDD505-2E9C-101B-9397-08002B2CF9AE}" pid="15" name="_AuthorEmailDisplayName">
    <vt:lpwstr>Daiva Mills</vt:lpwstr>
  </property>
  <property fmtid="{D5CDD505-2E9C-101B-9397-08002B2CF9AE}" pid="16" name="_ReviewingToolsShownOnce">
    <vt:lpwstr/>
  </property>
</Properties>
</file>